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hroc\Desktop\Projekty\Projekty\OU Kramolna\Kontejnery Kramolna\rozpočty\"/>
    </mc:Choice>
  </mc:AlternateContent>
  <xr:revisionPtr revIDLastSave="0" documentId="8_{9192A658-FA31-4ABC-9DBB-0A1FCCB58317}" xr6:coauthVersionLast="33" xr6:coauthVersionMax="33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OK1802_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OK1802_1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OK1802_1 Pol'!$A$1:$W$186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17" i="1" s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85" i="12"/>
  <c r="BA61" i="12"/>
  <c r="BA28" i="12"/>
  <c r="BA19" i="12"/>
  <c r="BA16" i="12"/>
  <c r="BA13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O8" i="12" s="1"/>
  <c r="Q18" i="12"/>
  <c r="V18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6" i="12"/>
  <c r="O26" i="12"/>
  <c r="G27" i="12"/>
  <c r="M27" i="12" s="1"/>
  <c r="M26" i="12" s="1"/>
  <c r="I27" i="12"/>
  <c r="I26" i="12" s="1"/>
  <c r="K27" i="12"/>
  <c r="K26" i="12" s="1"/>
  <c r="O27" i="12"/>
  <c r="Q27" i="12"/>
  <c r="Q26" i="12" s="1"/>
  <c r="V27" i="12"/>
  <c r="V26" i="12" s="1"/>
  <c r="G31" i="12"/>
  <c r="K31" i="12"/>
  <c r="O31" i="12"/>
  <c r="V31" i="12"/>
  <c r="G32" i="12"/>
  <c r="I32" i="12"/>
  <c r="I31" i="12" s="1"/>
  <c r="K32" i="12"/>
  <c r="M32" i="12"/>
  <c r="M31" i="12" s="1"/>
  <c r="O32" i="12"/>
  <c r="Q32" i="12"/>
  <c r="Q31" i="12" s="1"/>
  <c r="V32" i="12"/>
  <c r="G51" i="12"/>
  <c r="I51" i="12"/>
  <c r="I50" i="12" s="1"/>
  <c r="K51" i="12"/>
  <c r="M51" i="12"/>
  <c r="O51" i="12"/>
  <c r="Q51" i="12"/>
  <c r="Q50" i="12" s="1"/>
  <c r="V51" i="12"/>
  <c r="G54" i="12"/>
  <c r="M54" i="12" s="1"/>
  <c r="I54" i="12"/>
  <c r="K54" i="12"/>
  <c r="K50" i="12" s="1"/>
  <c r="O54" i="12"/>
  <c r="Q54" i="12"/>
  <c r="V54" i="12"/>
  <c r="V50" i="12" s="1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O50" i="12" s="1"/>
  <c r="Q58" i="12"/>
  <c r="V58" i="12"/>
  <c r="G60" i="12"/>
  <c r="I60" i="12"/>
  <c r="K60" i="12"/>
  <c r="M60" i="12"/>
  <c r="O60" i="12"/>
  <c r="Q60" i="12"/>
  <c r="V60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7" i="12"/>
  <c r="O67" i="12"/>
  <c r="G68" i="12"/>
  <c r="I68" i="12"/>
  <c r="I67" i="12" s="1"/>
  <c r="K68" i="12"/>
  <c r="M68" i="12"/>
  <c r="O68" i="12"/>
  <c r="Q68" i="12"/>
  <c r="Q67" i="12" s="1"/>
  <c r="V68" i="12"/>
  <c r="G71" i="12"/>
  <c r="M71" i="12" s="1"/>
  <c r="I71" i="12"/>
  <c r="K71" i="12"/>
  <c r="K67" i="12" s="1"/>
  <c r="O71" i="12"/>
  <c r="Q71" i="12"/>
  <c r="V71" i="12"/>
  <c r="V67" i="12" s="1"/>
  <c r="G74" i="12"/>
  <c r="I74" i="12"/>
  <c r="K74" i="12"/>
  <c r="M74" i="12"/>
  <c r="O74" i="12"/>
  <c r="Q74" i="12"/>
  <c r="V74" i="12"/>
  <c r="G76" i="12"/>
  <c r="K76" i="12"/>
  <c r="O76" i="12"/>
  <c r="V76" i="12"/>
  <c r="G77" i="12"/>
  <c r="I77" i="12"/>
  <c r="I76" i="12" s="1"/>
  <c r="K77" i="12"/>
  <c r="M77" i="12"/>
  <c r="M76" i="12" s="1"/>
  <c r="O77" i="12"/>
  <c r="Q77" i="12"/>
  <c r="Q76" i="12" s="1"/>
  <c r="V77" i="12"/>
  <c r="G79" i="12"/>
  <c r="K79" i="12"/>
  <c r="O79" i="12"/>
  <c r="V79" i="12"/>
  <c r="G80" i="12"/>
  <c r="I80" i="12"/>
  <c r="I79" i="12" s="1"/>
  <c r="K80" i="12"/>
  <c r="M80" i="12"/>
  <c r="M79" i="12" s="1"/>
  <c r="O80" i="12"/>
  <c r="Q80" i="12"/>
  <c r="Q79" i="12" s="1"/>
  <c r="V80" i="12"/>
  <c r="G83" i="12"/>
  <c r="I83" i="12"/>
  <c r="I82" i="12" s="1"/>
  <c r="K83" i="12"/>
  <c r="M83" i="12"/>
  <c r="O83" i="12"/>
  <c r="Q83" i="12"/>
  <c r="Q82" i="12" s="1"/>
  <c r="V83" i="12"/>
  <c r="G86" i="12"/>
  <c r="M86" i="12" s="1"/>
  <c r="I86" i="12"/>
  <c r="K86" i="12"/>
  <c r="K82" i="12" s="1"/>
  <c r="O86" i="12"/>
  <c r="Q86" i="12"/>
  <c r="V86" i="12"/>
  <c r="V82" i="12" s="1"/>
  <c r="G89" i="12"/>
  <c r="I89" i="12"/>
  <c r="K89" i="12"/>
  <c r="M89" i="12"/>
  <c r="O89" i="12"/>
  <c r="Q89" i="12"/>
  <c r="V89" i="12"/>
  <c r="G92" i="12"/>
  <c r="M92" i="12" s="1"/>
  <c r="I92" i="12"/>
  <c r="K92" i="12"/>
  <c r="O92" i="12"/>
  <c r="O82" i="12" s="1"/>
  <c r="Q92" i="12"/>
  <c r="V92" i="12"/>
  <c r="G94" i="12"/>
  <c r="I94" i="12"/>
  <c r="K94" i="12"/>
  <c r="M94" i="12"/>
  <c r="O94" i="12"/>
  <c r="Q94" i="12"/>
  <c r="V94" i="12"/>
  <c r="G97" i="12"/>
  <c r="M97" i="12" s="1"/>
  <c r="I97" i="12"/>
  <c r="K97" i="12"/>
  <c r="O97" i="12"/>
  <c r="Q97" i="12"/>
  <c r="V97" i="12"/>
  <c r="G101" i="12"/>
  <c r="M101" i="12" s="1"/>
  <c r="I101" i="12"/>
  <c r="K101" i="12"/>
  <c r="K100" i="12" s="1"/>
  <c r="O101" i="12"/>
  <c r="O100" i="12" s="1"/>
  <c r="Q101" i="12"/>
  <c r="V101" i="12"/>
  <c r="V100" i="12" s="1"/>
  <c r="G103" i="12"/>
  <c r="I103" i="12"/>
  <c r="I100" i="12" s="1"/>
  <c r="K103" i="12"/>
  <c r="M103" i="12"/>
  <c r="O103" i="12"/>
  <c r="Q103" i="12"/>
  <c r="Q100" i="12" s="1"/>
  <c r="V103" i="12"/>
  <c r="G120" i="12"/>
  <c r="M120" i="12" s="1"/>
  <c r="I120" i="12"/>
  <c r="K120" i="12"/>
  <c r="O120" i="12"/>
  <c r="Q120" i="12"/>
  <c r="V120" i="12"/>
  <c r="G122" i="12"/>
  <c r="I122" i="12"/>
  <c r="K122" i="12"/>
  <c r="M122" i="12"/>
  <c r="O122" i="12"/>
  <c r="Q122" i="12"/>
  <c r="V122" i="12"/>
  <c r="G125" i="12"/>
  <c r="M125" i="12" s="1"/>
  <c r="I125" i="12"/>
  <c r="K125" i="12"/>
  <c r="O125" i="12"/>
  <c r="Q125" i="12"/>
  <c r="V125" i="12"/>
  <c r="G142" i="12"/>
  <c r="I142" i="12"/>
  <c r="K142" i="12"/>
  <c r="M142" i="12"/>
  <c r="O142" i="12"/>
  <c r="Q142" i="12"/>
  <c r="V142" i="12"/>
  <c r="G145" i="12"/>
  <c r="M145" i="12" s="1"/>
  <c r="I145" i="12"/>
  <c r="K145" i="12"/>
  <c r="O145" i="12"/>
  <c r="Q145" i="12"/>
  <c r="V145" i="12"/>
  <c r="G148" i="12"/>
  <c r="I148" i="12"/>
  <c r="K148" i="12"/>
  <c r="M148" i="12"/>
  <c r="O148" i="12"/>
  <c r="Q148" i="12"/>
  <c r="V148" i="12"/>
  <c r="G151" i="12"/>
  <c r="M151" i="12" s="1"/>
  <c r="I151" i="12"/>
  <c r="K151" i="12"/>
  <c r="O151" i="12"/>
  <c r="Q151" i="12"/>
  <c r="V151" i="12"/>
  <c r="G154" i="12"/>
  <c r="I154" i="12"/>
  <c r="K154" i="12"/>
  <c r="M154" i="12"/>
  <c r="O154" i="12"/>
  <c r="Q154" i="12"/>
  <c r="V154" i="12"/>
  <c r="G159" i="12"/>
  <c r="M159" i="12" s="1"/>
  <c r="I159" i="12"/>
  <c r="K159" i="12"/>
  <c r="O159" i="12"/>
  <c r="Q159" i="12"/>
  <c r="V159" i="12"/>
  <c r="I164" i="12"/>
  <c r="Q164" i="12"/>
  <c r="G165" i="12"/>
  <c r="M165" i="12" s="1"/>
  <c r="M164" i="12" s="1"/>
  <c r="I165" i="12"/>
  <c r="K165" i="12"/>
  <c r="K164" i="12" s="1"/>
  <c r="O165" i="12"/>
  <c r="O164" i="12" s="1"/>
  <c r="Q165" i="12"/>
  <c r="V165" i="12"/>
  <c r="V164" i="12" s="1"/>
  <c r="G168" i="12"/>
  <c r="I168" i="12"/>
  <c r="O168" i="12"/>
  <c r="Q168" i="12"/>
  <c r="G169" i="12"/>
  <c r="M169" i="12" s="1"/>
  <c r="M168" i="12" s="1"/>
  <c r="I169" i="12"/>
  <c r="K169" i="12"/>
  <c r="K168" i="12" s="1"/>
  <c r="O169" i="12"/>
  <c r="Q169" i="12"/>
  <c r="V169" i="12"/>
  <c r="V168" i="12" s="1"/>
  <c r="G174" i="12"/>
  <c r="I174" i="12"/>
  <c r="K174" i="12"/>
  <c r="M174" i="12"/>
  <c r="O174" i="12"/>
  <c r="Q174" i="12"/>
  <c r="V174" i="12"/>
  <c r="G175" i="12"/>
  <c r="G176" i="12"/>
  <c r="M176" i="12" s="1"/>
  <c r="I176" i="12"/>
  <c r="I175" i="12" s="1"/>
  <c r="K176" i="12"/>
  <c r="O176" i="12"/>
  <c r="Q176" i="12"/>
  <c r="Q175" i="12" s="1"/>
  <c r="V176" i="12"/>
  <c r="G177" i="12"/>
  <c r="M177" i="12" s="1"/>
  <c r="I177" i="12"/>
  <c r="K177" i="12"/>
  <c r="K175" i="12" s="1"/>
  <c r="O177" i="12"/>
  <c r="Q177" i="12"/>
  <c r="V177" i="12"/>
  <c r="V175" i="12" s="1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O175" i="12" s="1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AE185" i="12"/>
  <c r="AF185" i="12"/>
  <c r="I20" i="1"/>
  <c r="I19" i="1"/>
  <c r="I18" i="1"/>
  <c r="I16" i="1"/>
  <c r="I61" i="1"/>
  <c r="J60" i="1" s="1"/>
  <c r="F42" i="1"/>
  <c r="G23" i="1" s="1"/>
  <c r="G42" i="1"/>
  <c r="G25" i="1" s="1"/>
  <c r="H42" i="1"/>
  <c r="I42" i="1"/>
  <c r="J41" i="1" s="1"/>
  <c r="I41" i="1"/>
  <c r="I40" i="1"/>
  <c r="I39" i="1"/>
  <c r="J49" i="1" l="1"/>
  <c r="J51" i="1"/>
  <c r="J53" i="1"/>
  <c r="J55" i="1"/>
  <c r="J57" i="1"/>
  <c r="J59" i="1"/>
  <c r="J50" i="1"/>
  <c r="J52" i="1"/>
  <c r="J54" i="1"/>
  <c r="J56" i="1"/>
  <c r="J58" i="1"/>
  <c r="A27" i="1"/>
  <c r="A28" i="1" s="1"/>
  <c r="G28" i="1" s="1"/>
  <c r="G27" i="1" s="1"/>
  <c r="G29" i="1" s="1"/>
  <c r="J39" i="1"/>
  <c r="J42" i="1" s="1"/>
  <c r="J40" i="1"/>
  <c r="M67" i="12"/>
  <c r="M50" i="12"/>
  <c r="M8" i="12"/>
  <c r="M175" i="12"/>
  <c r="M100" i="12"/>
  <c r="M82" i="12"/>
  <c r="G164" i="12"/>
  <c r="G100" i="12"/>
  <c r="G82" i="12"/>
  <c r="G50" i="12"/>
  <c r="G8" i="12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Libuše Hrochová</author>
  </authors>
  <commentList>
    <comment ref="S6" authorId="0" shapeId="0" xr:uid="{10AC5C1A-6904-4A22-A6F0-F56D5EFA2B6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31A0E15-DB48-466E-A657-A7DE37A45C9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<sst xmlns="http://schemas.openxmlformats.org/spreadsheetml/2006/main" count="758" uniqueCount="312">
  <si>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</si>
  <si>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</si>
  <si>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</si>
  <si>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</si>
  <si>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</si>
  <si>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</si>
  <si>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</si>
  <si>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</si>
  <si>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</si>
  <si>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</si>
  <si>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</si>
  <si>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</si>
  <si>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</si>
  <si>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</si>
  <si>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</si>
  <si>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</si>
  <si>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</si>
  <si>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</si>
  <si>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</si>
  <si>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</si>
  <si>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</si>
  <si>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</si>
  <si>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</si>
  <si>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</si>
  <si>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</si>
  <si>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</si>
  <si>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</si>
  <si>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</si>
  <si>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</si>
  <si>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</si>
  <si>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</si>
  <si>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</si>
  <si>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</si>
  <si>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</si>
  <si>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</si>
  <si>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</si>
  <si>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</si>
  <si>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</si>
  <si>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</si>
  <si>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</si>
  <si>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</si>
  <si>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</si>
  <si>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</si>
  <si>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OK1802/1</t>
  </si>
  <si>
    <t>Přístřešek, kontejnery, zp.plocha</t>
  </si>
  <si>
    <t>1</t>
  </si>
  <si>
    <t>Přístřešek pro kontejnery na KO</t>
  </si>
  <si>
    <t>Objekt:</t>
  </si>
  <si>
    <t>Rozpočet:</t>
  </si>
  <si>
    <t>sdfsdf</t>
  </si>
  <si>
    <t>OK18-02</t>
  </si>
  <si>
    <t>Přístřešek pro kontejnery na KO, Lhotky p.p.č.29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</si>
  <si>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</si>
  <si>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</si>
  <si>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</si>
  <si>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</si>
  <si>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</si>
  <si>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</si>
  <si>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</si>
  <si>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</si>
  <si>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</si>
  <si>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</si>
  <si>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</si>
  <si>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</si>
  <si>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</si>
  <si>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</si>
  <si>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</si>
  <si>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</si>
  <si>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</si>
  <si>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</si>
  <si>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762</t>
  </si>
  <si>
    <t>Konstrukce tesařské</t>
  </si>
  <si>
    <t>767</t>
  </si>
  <si>
    <t>Konstrukce zámečnické</t>
  </si>
  <si>
    <t>783</t>
  </si>
  <si>
    <t>Nátěry</t>
  </si>
  <si>
    <t>798</t>
  </si>
  <si>
    <t>Ostatní práce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</si>
  <si>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</si>
  <si>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</si>
  <si>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</si>
  <si>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</si>
  <si>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</si>
  <si>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</si>
  <si>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</si>
  <si>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</si>
  <si>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</si>
  <si>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</si>
  <si>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</si>
  <si>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</si>
  <si>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</si>
  <si>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</si>
  <si>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</si>
  <si>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</si>
  <si>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</si>
  <si>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</si>
  <si>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</si>
  <si>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</si>
  <si>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</si>
  <si>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</si>
  <si>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</si>
  <si>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</si>
  <si>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</si>
  <si>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</si>
  <si>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</si>
  <si>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</si>
  <si>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</si>
  <si>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131201110R00</t>
  </si>
  <si>
    <t>Hloubení nezapažených jam a zářezů do 50 m3, v hornině 3, hloubení strojně</t>
  </si>
  <si>
    <t>m3</t>
  </si>
  <si>
    <t>800-1</t>
  </si>
  <si>
    <t>RTS 18/ I</t>
  </si>
  <si>
    <t>RTS 17/ I</t>
  </si>
  <si>
    <t>POL1_1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</si>
  <si>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</si>
  <si>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</si>
  <si>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>(9,51+0,2*2+5,65+0,2*2)*0,5*(4,1+0,2*2)*0,61</t>
  </si>
  <si>
    <t>VV</t>
  </si>
  <si>
    <t>131201119R00</t>
  </si>
  <si>
    <t xml:space="preserve">Hloubení nezapažených jam a zářezů příplatek za lepivost, v hornině 3,  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</si>
  <si>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</si>
  <si>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</si>
  <si>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</si>
  <si>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21,9051-1,2565</t>
  </si>
  <si>
    <t>162701109R00</t>
  </si>
  <si>
    <t>Vodorovné přemístění výkopku příplatek k ceně za každých dalších i započatých 1 000 m přes 10 000 m_x000D_
 z horniny 1 až 4</t>
  </si>
  <si>
    <t>(21,9051-1,2565)*10</t>
  </si>
  <si>
    <t>162702199R00</t>
  </si>
  <si>
    <t>Poplatek za skládku zeminy</t>
  </si>
  <si>
    <t>175103111R00</t>
  </si>
  <si>
    <t>Obsyp objektu</t>
  </si>
  <si>
    <t>RTS 12/ II</t>
  </si>
  <si>
    <t>(9,51+0,2*2+5,65+0,2*2+4,1+5,07)*0,2*0,25</t>
  </si>
  <si>
    <t>R 110002100</t>
  </si>
  <si>
    <t>Vytyč vedení podzem terén volný</t>
  </si>
  <si>
    <t>soub.</t>
  </si>
  <si>
    <t>Vlastní</t>
  </si>
  <si>
    <t>Indiv</t>
  </si>
  <si>
    <t>215901101RT5</t>
  </si>
  <si>
    <t>Zhutnění podloží z rostlé horniny 1 až 4 pod násypy z hornin soudržných do 92% PS a nesoudržných  sypkých relativní ulehlosti l(d) do 0,8 vibrační deskou</t>
  </si>
  <si>
    <t>m2</t>
  </si>
  <si>
    <t>z rostlé horniny tř.1 - 4 pod násypy z hornin soudržných do 92% PS a hornin nesoudržných sypkých relativní ulehlosti I(d) do 0,8</t>
  </si>
  <si>
    <t>(9,51+0,2*2+5,65+0,2*2)*0,5*(4,1+0,2*2)</t>
  </si>
  <si>
    <t>(9,51+5,65)*0,5*4,1</t>
  </si>
  <si>
    <t>317941121R00</t>
  </si>
  <si>
    <t>Osazení ocelových válcovaných nosníků na zdivu bez dodávky materiálu, výšky do 120 mm</t>
  </si>
  <si>
    <t>t</t>
  </si>
  <si>
    <t>801-1</t>
  </si>
  <si>
    <t>profilu I, nebo IE, nebo U, nebo UE, nebo L</t>
  </si>
  <si>
    <t xml:space="preserve">osazení jednotlivých dílů konstrukce přístřešku : </t>
  </si>
  <si>
    <t xml:space="preserve">Z1 - 2x U 120 : </t>
  </si>
  <si>
    <t>15,0*13,4*0,001</t>
  </si>
  <si>
    <t xml:space="preserve">Z2 - U 120 : </t>
  </si>
  <si>
    <t>30,75*13,4*0,001</t>
  </si>
  <si>
    <t xml:space="preserve">Z3 - 2x U 80 : </t>
  </si>
  <si>
    <t>22,7*8,64*0,001</t>
  </si>
  <si>
    <t xml:space="preserve">Z4 - U 50 : </t>
  </si>
  <si>
    <t>22,5*5,59*0,001</t>
  </si>
  <si>
    <t xml:space="preserve">Z6 - oc.pl.110/10 : </t>
  </si>
  <si>
    <t>2,5*8,69*0,001</t>
  </si>
  <si>
    <t xml:space="preserve">Z7 - oc.pl. 55/10 : </t>
  </si>
  <si>
    <t>5,0*4,34*0,001</t>
  </si>
  <si>
    <t>Mezisoučet</t>
  </si>
  <si>
    <t xml:space="preserve">spoje a spoj.mat. : </t>
  </si>
  <si>
    <t>978,378*0,05*0,001</t>
  </si>
  <si>
    <t>564231111R00</t>
  </si>
  <si>
    <t>Podklad nebo podsyp ze štěrkopísku tloušťka po zhutnění 100 mm</t>
  </si>
  <si>
    <t>822-1</t>
  </si>
  <si>
    <t>s rozprostřením, vlhčením a zhutněním</t>
  </si>
  <si>
    <t>564811111R00</t>
  </si>
  <si>
    <t>Podklad ze štěrkodrti s rozprostřením a zhutněním tloušťka po zhutnění 50 mm</t>
  </si>
  <si>
    <t>564851111R00</t>
  </si>
  <si>
    <t>Podklad ze štěrkodrti s rozprostřením a zhutněním tloušťka po zhutnění 150 mm</t>
  </si>
  <si>
    <t>31,078</t>
  </si>
  <si>
    <t>564861111R00</t>
  </si>
  <si>
    <t>Podklad ze štěrkodrti s rozprostřením a zhutněním tloušťka po zhutnění 200 mm</t>
  </si>
  <si>
    <t>35,91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</si>
  <si>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</si>
  <si>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</si>
  <si>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</si>
  <si>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596291113R00</t>
  </si>
  <si>
    <t>Řezání zámkové dlažby tloušťky 80 mm</t>
  </si>
  <si>
    <t>m</t>
  </si>
  <si>
    <t>4,1+5,07</t>
  </si>
  <si>
    <t>59245308R</t>
  </si>
  <si>
    <t>dlažba betonová dvouvrstvá; obdélník; šedá; l = 200 mm; š = 100 mm; tl. 60,0 mm</t>
  </si>
  <si>
    <t>SPCM</t>
  </si>
  <si>
    <t>POL3_1</t>
  </si>
  <si>
    <t>31,078*1,03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</si>
  <si>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</si>
  <si>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</si>
  <si>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</si>
  <si>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9,51+4,1+5,65+5,07</t>
  </si>
  <si>
    <t>918101111R00</t>
  </si>
  <si>
    <t>Lože pod obrubníky, krajníky nebo obruby z betonu prostého C 12/15</t>
  </si>
  <si>
    <t>z dlažebních kostek z betonu prostého</t>
  </si>
  <si>
    <t>(9,51+4,1+5,65+5,07)*0,3*0,2</t>
  </si>
  <si>
    <t>592174230R</t>
  </si>
  <si>
    <t>obrubník chodníkový materiál beton; l = 1000,0 mm; š = 80,0 mm; h = 250,0 mm; barva šedá</t>
  </si>
  <si>
    <t>kus</t>
  </si>
  <si>
    <t>(9,51+4,1+5,65+5,07)*1,1</t>
  </si>
  <si>
    <t>R 953945262</t>
  </si>
  <si>
    <t>Kotva mech M24 dl 23,5cm těžk vrt</t>
  </si>
  <si>
    <t>6</t>
  </si>
  <si>
    <t>998223011R00</t>
  </si>
  <si>
    <t>Přesun hmot pozemních komunikací, kryt dlážděný jakékoliv délky objektu</t>
  </si>
  <si>
    <t>POL1_</t>
  </si>
  <si>
    <t>vodorovně do 200 m</t>
  </si>
  <si>
    <t>762112110R00</t>
  </si>
  <si>
    <t>Konstrukce stěn a příček na hladko montáž_x000D_
 z hraněného a polohraněného řeziva, průřezové plochy do 120 cm2</t>
  </si>
  <si>
    <t>800-762</t>
  </si>
  <si>
    <t>POL1_7</t>
  </si>
  <si>
    <t xml:space="preserve">vodorovná výztuha T1 : </t>
  </si>
  <si>
    <t>11,5</t>
  </si>
  <si>
    <t>762145101R00</t>
  </si>
  <si>
    <t>Sklepní přepážky montáž_x000D_
 z laťových příček</t>
  </si>
  <si>
    <t xml:space="preserve">montáž opláštění přístřešku : </t>
  </si>
  <si>
    <t>17</t>
  </si>
  <si>
    <t>762195000R00</t>
  </si>
  <si>
    <t>Spojovací a ochranné prostředky hřebíky, svory, fiksační prkna, impregnace</t>
  </si>
  <si>
    <t>13,8*0,05*0,03</t>
  </si>
  <si>
    <t>408*0,03*0,02</t>
  </si>
  <si>
    <t>998762202R00</t>
  </si>
  <si>
    <t>Přesun hmot pro konstrukce tesařské v objektech výšky do 12 m</t>
  </si>
  <si>
    <t>50 m vodorovně</t>
  </si>
  <si>
    <t>R 605158001</t>
  </si>
  <si>
    <t>Hranolek hoblovaný sušený smrk 50 x 30 mm</t>
  </si>
  <si>
    <t>mb</t>
  </si>
  <si>
    <t>11,5*1,2</t>
  </si>
  <si>
    <t>R 605158002</t>
  </si>
  <si>
    <t>Hranolek hoblovaný sušený smrk 30 x 20 mm</t>
  </si>
  <si>
    <t xml:space="preserve">opláštění : </t>
  </si>
  <si>
    <t>17,0*20*1,2</t>
  </si>
  <si>
    <t>767392112R00</t>
  </si>
  <si>
    <t>Montáž krytiny střech plechem tvarovaným šroubováním</t>
  </si>
  <si>
    <t>800-767</t>
  </si>
  <si>
    <t>1,85*4*1,8</t>
  </si>
  <si>
    <t>767995105R00</t>
  </si>
  <si>
    <t>Výroba a montáž atypických kovovových doplňků staveb hmotnosti přes 50 do 100 kg</t>
  </si>
  <si>
    <t>kg</t>
  </si>
  <si>
    <t xml:space="preserve">výroba jednotlivých dílů konstrukce přístřešku : </t>
  </si>
  <si>
    <t>15,0*13,4</t>
  </si>
  <si>
    <t>30,75*13,4</t>
  </si>
  <si>
    <t>22,7*8,64</t>
  </si>
  <si>
    <t>22,5*5,59</t>
  </si>
  <si>
    <t>2,5*8,69</t>
  </si>
  <si>
    <t>5,0*4,34</t>
  </si>
  <si>
    <t>978,378*0,05</t>
  </si>
  <si>
    <t>998767201R00</t>
  </si>
  <si>
    <t>Přesun hmot pro kovové stavební doplňk. konstrukce v objektech výšky do 6 m</t>
  </si>
  <si>
    <t>R 133844001</t>
  </si>
  <si>
    <t>Spojovací materiál konstrukce, DODÁVKA</t>
  </si>
  <si>
    <t>978,378*0,05*0,001*1,1</t>
  </si>
  <si>
    <t>R 767783001</t>
  </si>
  <si>
    <t>Povrchová úprava POZINK vč. dopravy</t>
  </si>
  <si>
    <t>13320939R</t>
  </si>
  <si>
    <t>tyč ocelová tvarovaná plochá válcovaná za tepla 11373 (S235JR); a = 60,0 mm; b = 8,0 mm</t>
  </si>
  <si>
    <t>POL3_7</t>
  </si>
  <si>
    <t>5,0*4,34*1,1*0,001</t>
  </si>
  <si>
    <t>13324422R</t>
  </si>
  <si>
    <t>tyč ocelová tvarovaná plochá válcovaná za tepla 11375 (S 235JR); a = 120,0 mm; b = 10,0 mm</t>
  </si>
  <si>
    <t>2,5*8,69*1,1*0,001</t>
  </si>
  <si>
    <t>13384410R</t>
  </si>
  <si>
    <t>tyč ocelová profilová válcovaná za tepla 11375 (S 235JR); průřez U; výška 50 mm</t>
  </si>
  <si>
    <t>RTS 16/ I</t>
  </si>
  <si>
    <t>22,5*5,59*0,001*1,1</t>
  </si>
  <si>
    <t>13384420R</t>
  </si>
  <si>
    <t>tyč ocelová profilová válcovaná za tepla 11375 (S 235JR); průřez U; výška 80 mm</t>
  </si>
  <si>
    <t>22,7*8,64*0,001*1,1</t>
  </si>
  <si>
    <t>13384430R</t>
  </si>
  <si>
    <t>tyč ocelová profilová válcovaná za tepla 11375 (S 235JR); průřez U; výška 120 mm</t>
  </si>
  <si>
    <t>15,0*13,4*0,001*1,1</t>
  </si>
  <si>
    <t>30,75*13,4*0,001*1,1</t>
  </si>
  <si>
    <t>15484113R</t>
  </si>
  <si>
    <t>profil ocelový trapézový 40/160; tl. 1,00 mm; výška vlny 38,0 mm; žárově poaluzinkováno; délka 2 - 12 m; prosvětlovací provedení, antikondenzační provedení, délka pod 2m, skružování do táhlých oblouků</t>
  </si>
  <si>
    <t xml:space="preserve">dodávka střešní krytiny : </t>
  </si>
  <si>
    <t>3*1,85*1,8*1,2</t>
  </si>
  <si>
    <t xml:space="preserve">spoj.materiál : </t>
  </si>
  <si>
    <t>11,988*0,25</t>
  </si>
  <si>
    <t>783620020RAH</t>
  </si>
  <si>
    <t>Nátěry truhlářských výrobků syntetické lazurovací dvojnásobný</t>
  </si>
  <si>
    <t>AP-PSV</t>
  </si>
  <si>
    <t>POL2_7</t>
  </si>
  <si>
    <t>11,5*(0,03+0,05)*2*1,1</t>
  </si>
  <si>
    <t>408*(0,03+0,02)*2</t>
  </si>
  <si>
    <t>R 798888001</t>
  </si>
  <si>
    <t>Plastový kontejner 1100 l, tříděný odpad</t>
  </si>
  <si>
    <t>ks</t>
  </si>
  <si>
    <t xml:space="preserve">papír : </t>
  </si>
  <si>
    <t xml:space="preserve">plast : </t>
  </si>
  <si>
    <t>R 798888002</t>
  </si>
  <si>
    <t>Plastový DUO kontejner 1800 l - sklo</t>
  </si>
  <si>
    <t>005121R</t>
  </si>
  <si>
    <t>Zařízení staveniště</t>
  </si>
  <si>
    <t>Soubor</t>
  </si>
  <si>
    <t>POL99_8</t>
  </si>
  <si>
    <t>VRN0</t>
  </si>
  <si>
    <t>Ztížené výrobní podmínky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</si>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</sst>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P9XyA2aAAWx0HfBb5LTC5q1L/lDivcgjjmLSNTcAQiJqOvmt5Rstjh8zwh+L9YOKR95yeCcp/3xBNlo/NqkKwg==" saltValue="xnh0gKIWSLl8lE7ZfQcPx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238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3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SUMIF(F49:F60,A16,I49:I60)+SUMIF(F49:F60,"PSU",I49:I60)</f>
        <v>0</v>
      </c>
      <c r="J16" s="85"/>
    </row>
    <row r="17" spans="1:10" ht="23.25" customHeight="1" x14ac:dyDescent="0.2">
      <c r="A17" s="193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SUMIF(F49:F60,A17,I49:I60)</f>
        <v>0</v>
      </c>
      <c r="J17" s="85"/>
    </row>
    <row r="18" spans="1:10" ht="23.25" customHeight="1" x14ac:dyDescent="0.2">
      <c r="A18" s="193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SUMIF(F49:F60,A18,I49:I60)</f>
        <v>0</v>
      </c>
      <c r="J18" s="85"/>
    </row>
    <row r="19" spans="1:10" ht="23.25" customHeight="1" x14ac:dyDescent="0.2">
      <c r="A19" s="193" t="s">
        <v>78</v>
      </c>
      <c r="B19" s="55" t="s">
        <v>27</v>
      </c>
      <c r="C19" s="56"/>
      <c r="D19" s="57"/>
      <c r="E19" s="83"/>
      <c r="F19" s="84"/>
      <c r="G19" s="83"/>
      <c r="H19" s="84"/>
      <c r="I19" s="83">
        <f>SUMIF(F49:F60,A19,I49:I60)</f>
        <v>0</v>
      </c>
      <c r="J19" s="85"/>
    </row>
    <row r="20" spans="1:10" ht="23.25" customHeight="1" x14ac:dyDescent="0.2">
      <c r="A20" s="193" t="s">
        <v>79</v>
      </c>
      <c r="B20" s="55" t="s">
        <v>28</v>
      </c>
      <c r="C20" s="56"/>
      <c r="D20" s="57"/>
      <c r="E20" s="83"/>
      <c r="F20" s="84"/>
      <c r="G20" s="83"/>
      <c r="H20" s="84"/>
      <c r="I20" s="83">
        <f>SUMIF(F49:F60,A20,I49:I60)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43254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49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52</v>
      </c>
      <c r="C39" s="144"/>
      <c r="D39" s="145"/>
      <c r="E39" s="145"/>
      <c r="F39" s="146">
        <f>'1 OK1802_1 Pol'!AE185</f>
        <v>0</v>
      </c>
      <c r="G39" s="147">
        <f>'1 OK1802_1 Pol'!AF185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2">
        <v>2</v>
      </c>
      <c r="B40" s="151" t="s">
        <v>45</v>
      </c>
      <c r="C40" s="152" t="s">
        <v>46</v>
      </c>
      <c r="D40" s="153"/>
      <c r="E40" s="153"/>
      <c r="F40" s="154">
        <f>'1 OK1802_1 Pol'!AE185</f>
        <v>0</v>
      </c>
      <c r="G40" s="155">
        <f>'1 OK1802_1 Pol'!AF185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8" t="s">
        <v>43</v>
      </c>
      <c r="C41" s="144" t="s">
        <v>44</v>
      </c>
      <c r="D41" s="145"/>
      <c r="E41" s="145"/>
      <c r="F41" s="159">
        <f>'1 OK1802_1 Pol'!AE185</f>
        <v>0</v>
      </c>
      <c r="G41" s="148">
        <f>'1 OK1802_1 Pol'!AF185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2"/>
      <c r="B42" s="160" t="s">
        <v>53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55</v>
      </c>
    </row>
    <row r="48" spans="1:10" ht="25.5" customHeight="1" x14ac:dyDescent="0.2">
      <c r="A48" s="176"/>
      <c r="B48" s="179" t="s">
        <v>17</v>
      </c>
      <c r="C48" s="179" t="s">
        <v>5</v>
      </c>
      <c r="D48" s="180"/>
      <c r="E48" s="180"/>
      <c r="F48" s="181" t="s">
        <v>56</v>
      </c>
      <c r="G48" s="181"/>
      <c r="H48" s="181"/>
      <c r="I48" s="181" t="s">
        <v>29</v>
      </c>
      <c r="J48" s="181" t="s">
        <v>0</v>
      </c>
    </row>
    <row r="49" spans="1:10" ht="25.5" customHeight="1" x14ac:dyDescent="0.2">
      <c r="A49" s="177"/>
      <c r="B49" s="182" t="s">
        <v>45</v>
      </c>
      <c r="C49" s="183" t="s">
        <v>57</v>
      </c>
      <c r="D49" s="184"/>
      <c r="E49" s="184"/>
      <c r="F49" s="189" t="s">
        <v>24</v>
      </c>
      <c r="G49" s="190"/>
      <c r="H49" s="190"/>
      <c r="I49" s="190">
        <f>'1 OK1802_1 Pol'!G8</f>
        <v>0</v>
      </c>
      <c r="J49" s="187" t="str">
        <f>IF(I61=0,"",I49/I61*100)</f>
        <v/>
      </c>
    </row>
    <row r="50" spans="1:10" ht="25.5" customHeight="1" x14ac:dyDescent="0.2">
      <c r="A50" s="177"/>
      <c r="B50" s="182" t="s">
        <v>58</v>
      </c>
      <c r="C50" s="183" t="s">
        <v>59</v>
      </c>
      <c r="D50" s="184"/>
      <c r="E50" s="184"/>
      <c r="F50" s="189" t="s">
        <v>24</v>
      </c>
      <c r="G50" s="190"/>
      <c r="H50" s="190"/>
      <c r="I50" s="190">
        <f>'1 OK1802_1 Pol'!G26</f>
        <v>0</v>
      </c>
      <c r="J50" s="187" t="str">
        <f>IF(I61=0,"",I50/I61*100)</f>
        <v/>
      </c>
    </row>
    <row r="51" spans="1:10" ht="25.5" customHeight="1" x14ac:dyDescent="0.2">
      <c r="A51" s="177"/>
      <c r="B51" s="182" t="s">
        <v>60</v>
      </c>
      <c r="C51" s="183" t="s">
        <v>61</v>
      </c>
      <c r="D51" s="184"/>
      <c r="E51" s="184"/>
      <c r="F51" s="189" t="s">
        <v>24</v>
      </c>
      <c r="G51" s="190"/>
      <c r="H51" s="190"/>
      <c r="I51" s="190">
        <f>'1 OK1802_1 Pol'!G31</f>
        <v>0</v>
      </c>
      <c r="J51" s="187" t="str">
        <f>IF(I61=0,"",I51/I61*100)</f>
        <v/>
      </c>
    </row>
    <row r="52" spans="1:10" ht="25.5" customHeight="1" x14ac:dyDescent="0.2">
      <c r="A52" s="177"/>
      <c r="B52" s="182" t="s">
        <v>62</v>
      </c>
      <c r="C52" s="183" t="s">
        <v>63</v>
      </c>
      <c r="D52" s="184"/>
      <c r="E52" s="184"/>
      <c r="F52" s="189" t="s">
        <v>24</v>
      </c>
      <c r="G52" s="190"/>
      <c r="H52" s="190"/>
      <c r="I52" s="190">
        <f>'1 OK1802_1 Pol'!G50</f>
        <v>0</v>
      </c>
      <c r="J52" s="187" t="str">
        <f>IF(I61=0,"",I52/I61*100)</f>
        <v/>
      </c>
    </row>
    <row r="53" spans="1:10" ht="25.5" customHeight="1" x14ac:dyDescent="0.2">
      <c r="A53" s="177"/>
      <c r="B53" s="182" t="s">
        <v>64</v>
      </c>
      <c r="C53" s="183" t="s">
        <v>65</v>
      </c>
      <c r="D53" s="184"/>
      <c r="E53" s="184"/>
      <c r="F53" s="189" t="s">
        <v>24</v>
      </c>
      <c r="G53" s="190"/>
      <c r="H53" s="190"/>
      <c r="I53" s="190">
        <f>'1 OK1802_1 Pol'!G67</f>
        <v>0</v>
      </c>
      <c r="J53" s="187" t="str">
        <f>IF(I61=0,"",I53/I61*100)</f>
        <v/>
      </c>
    </row>
    <row r="54" spans="1:10" ht="25.5" customHeight="1" x14ac:dyDescent="0.2">
      <c r="A54" s="177"/>
      <c r="B54" s="182" t="s">
        <v>66</v>
      </c>
      <c r="C54" s="183" t="s">
        <v>67</v>
      </c>
      <c r="D54" s="184"/>
      <c r="E54" s="184"/>
      <c r="F54" s="189" t="s">
        <v>24</v>
      </c>
      <c r="G54" s="190"/>
      <c r="H54" s="190"/>
      <c r="I54" s="190">
        <f>'1 OK1802_1 Pol'!G76</f>
        <v>0</v>
      </c>
      <c r="J54" s="187" t="str">
        <f>IF(I61=0,"",I54/I61*100)</f>
        <v/>
      </c>
    </row>
    <row r="55" spans="1:10" ht="25.5" customHeight="1" x14ac:dyDescent="0.2">
      <c r="A55" s="177"/>
      <c r="B55" s="182" t="s">
        <v>68</v>
      </c>
      <c r="C55" s="183" t="s">
        <v>69</v>
      </c>
      <c r="D55" s="184"/>
      <c r="E55" s="184"/>
      <c r="F55" s="189" t="s">
        <v>24</v>
      </c>
      <c r="G55" s="190"/>
      <c r="H55" s="190"/>
      <c r="I55" s="190">
        <f>'1 OK1802_1 Pol'!G79</f>
        <v>0</v>
      </c>
      <c r="J55" s="187" t="str">
        <f>IF(I61=0,"",I55/I61*100)</f>
        <v/>
      </c>
    </row>
    <row r="56" spans="1:10" ht="25.5" customHeight="1" x14ac:dyDescent="0.2">
      <c r="A56" s="177"/>
      <c r="B56" s="182" t="s">
        <v>70</v>
      </c>
      <c r="C56" s="183" t="s">
        <v>71</v>
      </c>
      <c r="D56" s="184"/>
      <c r="E56" s="184"/>
      <c r="F56" s="189" t="s">
        <v>25</v>
      </c>
      <c r="G56" s="190"/>
      <c r="H56" s="190"/>
      <c r="I56" s="190">
        <f>'1 OK1802_1 Pol'!G82</f>
        <v>0</v>
      </c>
      <c r="J56" s="187" t="str">
        <f>IF(I61=0,"",I56/I61*100)</f>
        <v/>
      </c>
    </row>
    <row r="57" spans="1:10" ht="25.5" customHeight="1" x14ac:dyDescent="0.2">
      <c r="A57" s="177"/>
      <c r="B57" s="182" t="s">
        <v>72</v>
      </c>
      <c r="C57" s="183" t="s">
        <v>73</v>
      </c>
      <c r="D57" s="184"/>
      <c r="E57" s="184"/>
      <c r="F57" s="189" t="s">
        <v>25</v>
      </c>
      <c r="G57" s="190"/>
      <c r="H57" s="190"/>
      <c r="I57" s="190">
        <f>'1 OK1802_1 Pol'!G100</f>
        <v>0</v>
      </c>
      <c r="J57" s="187" t="str">
        <f>IF(I61=0,"",I57/I61*100)</f>
        <v/>
      </c>
    </row>
    <row r="58" spans="1:10" ht="25.5" customHeight="1" x14ac:dyDescent="0.2">
      <c r="A58" s="177"/>
      <c r="B58" s="182" t="s">
        <v>74</v>
      </c>
      <c r="C58" s="183" t="s">
        <v>75</v>
      </c>
      <c r="D58" s="184"/>
      <c r="E58" s="184"/>
      <c r="F58" s="189" t="s">
        <v>25</v>
      </c>
      <c r="G58" s="190"/>
      <c r="H58" s="190"/>
      <c r="I58" s="190">
        <f>'1 OK1802_1 Pol'!G164</f>
        <v>0</v>
      </c>
      <c r="J58" s="187" t="str">
        <f>IF(I61=0,"",I58/I61*100)</f>
        <v/>
      </c>
    </row>
    <row r="59" spans="1:10" ht="25.5" customHeight="1" x14ac:dyDescent="0.2">
      <c r="A59" s="177"/>
      <c r="B59" s="182" t="s">
        <v>76</v>
      </c>
      <c r="C59" s="183" t="s">
        <v>77</v>
      </c>
      <c r="D59" s="184"/>
      <c r="E59" s="184"/>
      <c r="F59" s="189" t="s">
        <v>25</v>
      </c>
      <c r="G59" s="190"/>
      <c r="H59" s="190"/>
      <c r="I59" s="190">
        <f>'1 OK1802_1 Pol'!G168</f>
        <v>0</v>
      </c>
      <c r="J59" s="187" t="str">
        <f>IF(I61=0,"",I59/I61*100)</f>
        <v/>
      </c>
    </row>
    <row r="60" spans="1:10" ht="25.5" customHeight="1" x14ac:dyDescent="0.2">
      <c r="A60" s="177"/>
      <c r="B60" s="182" t="s">
        <v>78</v>
      </c>
      <c r="C60" s="183" t="s">
        <v>27</v>
      </c>
      <c r="D60" s="184"/>
      <c r="E60" s="184"/>
      <c r="F60" s="189" t="s">
        <v>78</v>
      </c>
      <c r="G60" s="190"/>
      <c r="H60" s="190"/>
      <c r="I60" s="190">
        <f>'1 OK1802_1 Pol'!G175</f>
        <v>0</v>
      </c>
      <c r="J60" s="187" t="str">
        <f>IF(I61=0,"",I60/I61*100)</f>
        <v/>
      </c>
    </row>
    <row r="61" spans="1:10" ht="25.5" customHeight="1" x14ac:dyDescent="0.2">
      <c r="A61" s="178"/>
      <c r="B61" s="185" t="s">
        <v>1</v>
      </c>
      <c r="C61" s="185"/>
      <c r="D61" s="186"/>
      <c r="E61" s="186"/>
      <c r="F61" s="191"/>
      <c r="G61" s="192"/>
      <c r="H61" s="192"/>
      <c r="I61" s="192">
        <f>SUM(I49:I60)</f>
        <v>0</v>
      </c>
      <c r="J61" s="188">
        <f>SUM(J49:J60)</f>
        <v>0</v>
      </c>
    </row>
    <row r="62" spans="1:10" x14ac:dyDescent="0.2">
      <c r="F62" s="130"/>
      <c r="G62" s="129"/>
      <c r="H62" s="130"/>
      <c r="I62" s="129"/>
      <c r="J62" s="131"/>
    </row>
    <row r="63" spans="1:10" x14ac:dyDescent="0.2">
      <c r="F63" s="130"/>
      <c r="G63" s="129"/>
      <c r="H63" s="130"/>
      <c r="I63" s="129"/>
      <c r="J63" s="131"/>
    </row>
    <row r="64" spans="1:10" x14ac:dyDescent="0.2">
      <c r="F64" s="130"/>
      <c r="G64" s="129"/>
      <c r="H64" s="130"/>
      <c r="I64" s="129"/>
      <c r="J64" s="131"/>
    </row>
  </sheetData>
  <sheetProtection algorithmName="SHA-512" hashValue="08Pr0adhWLekk4EdHciH1OGi1FHejnY3YZwipSdLtmqeKiIcvia4TMh+D0yVTcaw2dgTc3ISfvh4fCFAzThpcQ==" saltValue="yqI68nYY0GafA2o0bQy/4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m6NE9xUo66LLlXdugxXdJOqHnY8nqA4Dd0IY6E4PCvfUpC5vY1YQmY4xUjBF38TrgXmE1iHZC2r5Lc9fF9Vv9w==" saltValue="/uONwFgJyhl3by+Xuf1qB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D341C-2BB3-49F0-8B1B-8D9596B4637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80</v>
      </c>
      <c r="B1" s="195"/>
      <c r="C1" s="195"/>
      <c r="D1" s="195"/>
      <c r="E1" s="195"/>
      <c r="F1" s="195"/>
      <c r="G1" s="195"/>
      <c r="AG1" t="s">
        <v>81</v>
      </c>
    </row>
    <row r="2" spans="1:60" ht="24.95" customHeight="1" x14ac:dyDescent="0.2">
      <c r="A2" s="196" t="s">
        <v>7</v>
      </c>
      <c r="B2" s="75" t="s">
        <v>50</v>
      </c>
      <c r="C2" s="199" t="s">
        <v>51</v>
      </c>
      <c r="D2" s="197"/>
      <c r="E2" s="197"/>
      <c r="F2" s="197"/>
      <c r="G2" s="198"/>
      <c r="AG2" t="s">
        <v>82</v>
      </c>
    </row>
    <row r="3" spans="1:60" ht="24.95" customHeight="1" x14ac:dyDescent="0.2">
      <c r="A3" s="196" t="s">
        <v>8</v>
      </c>
      <c r="B3" s="75" t="s">
        <v>45</v>
      </c>
      <c r="C3" s="199" t="s">
        <v>46</v>
      </c>
      <c r="D3" s="197"/>
      <c r="E3" s="197"/>
      <c r="F3" s="197"/>
      <c r="G3" s="198"/>
      <c r="AC3" s="128" t="s">
        <v>82</v>
      </c>
      <c r="AG3" t="s">
        <v>83</v>
      </c>
    </row>
    <row r="4" spans="1:60" ht="24.95" customHeight="1" x14ac:dyDescent="0.2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84</v>
      </c>
    </row>
    <row r="5" spans="1:60" x14ac:dyDescent="0.2">
      <c r="D5" s="194"/>
    </row>
    <row r="6" spans="1:60" ht="38.25" x14ac:dyDescent="0.2">
      <c r="A6" s="206" t="s">
        <v>85</v>
      </c>
      <c r="B6" s="208" t="s">
        <v>86</v>
      </c>
      <c r="C6" s="208" t="s">
        <v>87</v>
      </c>
      <c r="D6" s="207" t="s">
        <v>88</v>
      </c>
      <c r="E6" s="206" t="s">
        <v>89</v>
      </c>
      <c r="F6" s="205" t="s">
        <v>90</v>
      </c>
      <c r="G6" s="206" t="s">
        <v>29</v>
      </c>
      <c r="H6" s="209" t="s">
        <v>30</v>
      </c>
      <c r="I6" s="209" t="s">
        <v>91</v>
      </c>
      <c r="J6" s="209" t="s">
        <v>31</v>
      </c>
      <c r="K6" s="209" t="s">
        <v>92</v>
      </c>
      <c r="L6" s="209" t="s">
        <v>93</v>
      </c>
      <c r="M6" s="209" t="s">
        <v>94</v>
      </c>
      <c r="N6" s="209" t="s">
        <v>95</v>
      </c>
      <c r="O6" s="209" t="s">
        <v>96</v>
      </c>
      <c r="P6" s="209" t="s">
        <v>97</v>
      </c>
      <c r="Q6" s="209" t="s">
        <v>98</v>
      </c>
      <c r="R6" s="209" t="s">
        <v>99</v>
      </c>
      <c r="S6" s="209" t="s">
        <v>100</v>
      </c>
      <c r="T6" s="209" t="s">
        <v>101</v>
      </c>
      <c r="U6" s="209" t="s">
        <v>102</v>
      </c>
      <c r="V6" s="209" t="s">
        <v>103</v>
      </c>
      <c r="W6" s="209" t="s">
        <v>104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5" t="s">
        <v>105</v>
      </c>
      <c r="B8" s="226" t="s">
        <v>45</v>
      </c>
      <c r="C8" s="248" t="s">
        <v>57</v>
      </c>
      <c r="D8" s="227"/>
      <c r="E8" s="228"/>
      <c r="F8" s="229"/>
      <c r="G8" s="229">
        <f>SUMIF(AG9:AG25,"&lt;&gt;NOR",G9:G25)</f>
        <v>0</v>
      </c>
      <c r="H8" s="229"/>
      <c r="I8" s="229">
        <f>SUM(I9:I25)</f>
        <v>0</v>
      </c>
      <c r="J8" s="229"/>
      <c r="K8" s="229">
        <f>SUM(K9:K25)</f>
        <v>0</v>
      </c>
      <c r="L8" s="229"/>
      <c r="M8" s="229">
        <f>SUM(M9:M25)</f>
        <v>0</v>
      </c>
      <c r="N8" s="229"/>
      <c r="O8" s="229">
        <f>SUM(O9:O25)</f>
        <v>0.01</v>
      </c>
      <c r="P8" s="229"/>
      <c r="Q8" s="229">
        <f>SUM(Q9:Q25)</f>
        <v>0</v>
      </c>
      <c r="R8" s="229"/>
      <c r="S8" s="229"/>
      <c r="T8" s="230"/>
      <c r="U8" s="224"/>
      <c r="V8" s="224">
        <f>SUM(V9:V25)</f>
        <v>8.92</v>
      </c>
      <c r="W8" s="224"/>
      <c r="AG8" t="s">
        <v>106</v>
      </c>
    </row>
    <row r="9" spans="1:60" outlineLevel="1" x14ac:dyDescent="0.2">
      <c r="A9" s="231">
        <v>1</v>
      </c>
      <c r="B9" s="232" t="s">
        <v>107</v>
      </c>
      <c r="C9" s="249" t="s">
        <v>108</v>
      </c>
      <c r="D9" s="233" t="s">
        <v>109</v>
      </c>
      <c r="E9" s="234">
        <v>21.905100000000001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6" t="s">
        <v>110</v>
      </c>
      <c r="S9" s="236" t="s">
        <v>111</v>
      </c>
      <c r="T9" s="237" t="s">
        <v>112</v>
      </c>
      <c r="U9" s="219">
        <v>0.26666000000000001</v>
      </c>
      <c r="V9" s="219">
        <f>ROUND(E9*U9,2)</f>
        <v>5.84</v>
      </c>
      <c r="W9" s="21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113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1" x14ac:dyDescent="0.2">
      <c r="A10" s="217"/>
      <c r="B10" s="218"/>
      <c r="C10" s="250" t="s">
        <v>114</v>
      </c>
      <c r="D10" s="239"/>
      <c r="E10" s="239"/>
      <c r="F10" s="239"/>
      <c r="G10" s="23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0"/>
      <c r="Y10" s="210"/>
      <c r="Z10" s="210"/>
      <c r="AA10" s="210"/>
      <c r="AB10" s="210"/>
      <c r="AC10" s="210"/>
      <c r="AD10" s="210"/>
      <c r="AE10" s="210"/>
      <c r="AF10" s="210"/>
      <c r="AG10" s="210" t="s">
        <v>115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8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51" t="s">
        <v>116</v>
      </c>
      <c r="D11" s="220"/>
      <c r="E11" s="221">
        <v>21.91</v>
      </c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117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1">
        <v>2</v>
      </c>
      <c r="B12" s="232" t="s">
        <v>118</v>
      </c>
      <c r="C12" s="249" t="s">
        <v>119</v>
      </c>
      <c r="D12" s="233" t="s">
        <v>109</v>
      </c>
      <c r="E12" s="234">
        <v>21.905100000000001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6" t="s">
        <v>110</v>
      </c>
      <c r="S12" s="236" t="s">
        <v>111</v>
      </c>
      <c r="T12" s="237" t="s">
        <v>112</v>
      </c>
      <c r="U12" s="219">
        <v>4.3100000000000006E-2</v>
      </c>
      <c r="V12" s="219">
        <f>ROUND(E12*U12,2)</f>
        <v>0.94</v>
      </c>
      <c r="W12" s="219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113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17"/>
      <c r="B13" s="218"/>
      <c r="C13" s="250" t="s">
        <v>114</v>
      </c>
      <c r="D13" s="239"/>
      <c r="E13" s="239"/>
      <c r="F13" s="239"/>
      <c r="G13" s="23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115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8" t="str">
        <f>C13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51" t="s">
        <v>116</v>
      </c>
      <c r="D14" s="220"/>
      <c r="E14" s="221">
        <v>21.91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117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31">
        <v>3</v>
      </c>
      <c r="B15" s="232" t="s">
        <v>120</v>
      </c>
      <c r="C15" s="249" t="s">
        <v>121</v>
      </c>
      <c r="D15" s="233" t="s">
        <v>109</v>
      </c>
      <c r="E15" s="234">
        <v>20.648600000000002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6" t="s">
        <v>110</v>
      </c>
      <c r="S15" s="236" t="s">
        <v>111</v>
      </c>
      <c r="T15" s="237" t="s">
        <v>112</v>
      </c>
      <c r="U15" s="219">
        <v>1.1000000000000001E-2</v>
      </c>
      <c r="V15" s="219">
        <f>ROUND(E15*U15,2)</f>
        <v>0.23</v>
      </c>
      <c r="W15" s="21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113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50" t="s">
        <v>122</v>
      </c>
      <c r="D16" s="239"/>
      <c r="E16" s="239"/>
      <c r="F16" s="239"/>
      <c r="G16" s="23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115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8" t="str">
        <f>C16</f>
        <v>po suchu, bez ohledu na druh dopravního prostředku, bez naložení výkopku, avšak se složením bez rozhrnutí,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51" t="s">
        <v>123</v>
      </c>
      <c r="D17" s="220"/>
      <c r="E17" s="221">
        <v>20.650000000000002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117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31">
        <v>4</v>
      </c>
      <c r="B18" s="232" t="s">
        <v>124</v>
      </c>
      <c r="C18" s="249" t="s">
        <v>125</v>
      </c>
      <c r="D18" s="233" t="s">
        <v>109</v>
      </c>
      <c r="E18" s="234">
        <v>206.48600000000002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6" t="s">
        <v>110</v>
      </c>
      <c r="S18" s="236" t="s">
        <v>111</v>
      </c>
      <c r="T18" s="237" t="s">
        <v>112</v>
      </c>
      <c r="U18" s="219">
        <v>0</v>
      </c>
      <c r="V18" s="219">
        <f>ROUND(E18*U18,2)</f>
        <v>0</v>
      </c>
      <c r="W18" s="21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113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50" t="s">
        <v>122</v>
      </c>
      <c r="D19" s="239"/>
      <c r="E19" s="239"/>
      <c r="F19" s="239"/>
      <c r="G19" s="23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115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8" t="str">
        <f>C19</f>
        <v>po suchu, bez ohledu na druh dopravního prostředku, bez naložení výkopku, avšak se složením bez rozhrnutí,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1" t="s">
        <v>126</v>
      </c>
      <c r="D20" s="220"/>
      <c r="E20" s="221">
        <v>206.49</v>
      </c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117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1">
        <v>5</v>
      </c>
      <c r="B21" s="232" t="s">
        <v>127</v>
      </c>
      <c r="C21" s="249" t="s">
        <v>128</v>
      </c>
      <c r="D21" s="233" t="s">
        <v>109</v>
      </c>
      <c r="E21" s="234">
        <v>20.648600000000002</v>
      </c>
      <c r="F21" s="235"/>
      <c r="G21" s="236">
        <f>ROUND(E21*F21,2)</f>
        <v>0</v>
      </c>
      <c r="H21" s="235"/>
      <c r="I21" s="236">
        <f>ROUND(E21*H21,2)</f>
        <v>0</v>
      </c>
      <c r="J21" s="235"/>
      <c r="K21" s="236">
        <f>ROUND(E21*J21,2)</f>
        <v>0</v>
      </c>
      <c r="L21" s="236">
        <v>21</v>
      </c>
      <c r="M21" s="236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6"/>
      <c r="S21" s="236" t="s">
        <v>111</v>
      </c>
      <c r="T21" s="237" t="s">
        <v>112</v>
      </c>
      <c r="U21" s="219">
        <v>0</v>
      </c>
      <c r="V21" s="219">
        <f>ROUND(E21*U21,2)</f>
        <v>0</v>
      </c>
      <c r="W21" s="21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113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1" t="s">
        <v>123</v>
      </c>
      <c r="D22" s="220"/>
      <c r="E22" s="221">
        <v>20.650000000000002</v>
      </c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117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1">
        <v>6</v>
      </c>
      <c r="B23" s="232" t="s">
        <v>129</v>
      </c>
      <c r="C23" s="249" t="s">
        <v>130</v>
      </c>
      <c r="D23" s="233" t="s">
        <v>109</v>
      </c>
      <c r="E23" s="234">
        <v>1.2565000000000002</v>
      </c>
      <c r="F23" s="235"/>
      <c r="G23" s="236">
        <f>ROUND(E23*F23,2)</f>
        <v>0</v>
      </c>
      <c r="H23" s="235"/>
      <c r="I23" s="236">
        <f>ROUND(E23*H23,2)</f>
        <v>0</v>
      </c>
      <c r="J23" s="235"/>
      <c r="K23" s="236">
        <f>ROUND(E23*J23,2)</f>
        <v>0</v>
      </c>
      <c r="L23" s="236">
        <v>21</v>
      </c>
      <c r="M23" s="236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6"/>
      <c r="S23" s="236" t="s">
        <v>131</v>
      </c>
      <c r="T23" s="237" t="s">
        <v>131</v>
      </c>
      <c r="U23" s="219">
        <v>1.5190000000000001</v>
      </c>
      <c r="V23" s="219">
        <f>ROUND(E23*U23,2)</f>
        <v>1.91</v>
      </c>
      <c r="W23" s="21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113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51" t="s">
        <v>132</v>
      </c>
      <c r="D24" s="220"/>
      <c r="E24" s="221">
        <v>1.26</v>
      </c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117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0">
        <v>7</v>
      </c>
      <c r="B25" s="241" t="s">
        <v>133</v>
      </c>
      <c r="C25" s="252" t="s">
        <v>134</v>
      </c>
      <c r="D25" s="242" t="s">
        <v>135</v>
      </c>
      <c r="E25" s="243">
        <v>1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21</v>
      </c>
      <c r="M25" s="245">
        <f>G25*(1+L25/100)</f>
        <v>0</v>
      </c>
      <c r="N25" s="245">
        <v>8.8000000000000005E-3</v>
      </c>
      <c r="O25" s="245">
        <f>ROUND(E25*N25,2)</f>
        <v>0.01</v>
      </c>
      <c r="P25" s="245">
        <v>0</v>
      </c>
      <c r="Q25" s="245">
        <f>ROUND(E25*P25,2)</f>
        <v>0</v>
      </c>
      <c r="R25" s="245"/>
      <c r="S25" s="245" t="s">
        <v>136</v>
      </c>
      <c r="T25" s="246" t="s">
        <v>137</v>
      </c>
      <c r="U25" s="219">
        <v>0</v>
      </c>
      <c r="V25" s="219">
        <f>ROUND(E25*U25,2)</f>
        <v>0</v>
      </c>
      <c r="W25" s="21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113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5" t="s">
        <v>105</v>
      </c>
      <c r="B26" s="226" t="s">
        <v>58</v>
      </c>
      <c r="C26" s="248" t="s">
        <v>59</v>
      </c>
      <c r="D26" s="227"/>
      <c r="E26" s="228"/>
      <c r="F26" s="229"/>
      <c r="G26" s="229">
        <f>SUMIF(AG27:AG30,"&lt;&gt;NOR",G27:G30)</f>
        <v>0</v>
      </c>
      <c r="H26" s="229"/>
      <c r="I26" s="229">
        <f>SUM(I27:I30)</f>
        <v>0</v>
      </c>
      <c r="J26" s="229"/>
      <c r="K26" s="229">
        <f>SUM(K27:K30)</f>
        <v>0</v>
      </c>
      <c r="L26" s="229"/>
      <c r="M26" s="229">
        <f>SUM(M27:M30)</f>
        <v>0</v>
      </c>
      <c r="N26" s="229"/>
      <c r="O26" s="229">
        <f>SUM(O27:O30)</f>
        <v>0</v>
      </c>
      <c r="P26" s="229"/>
      <c r="Q26" s="229">
        <f>SUM(Q27:Q30)</f>
        <v>0</v>
      </c>
      <c r="R26" s="229"/>
      <c r="S26" s="229"/>
      <c r="T26" s="230"/>
      <c r="U26" s="224"/>
      <c r="V26" s="224">
        <f>SUM(V27:V30)</f>
        <v>10.050000000000001</v>
      </c>
      <c r="W26" s="224"/>
      <c r="AG26" t="s">
        <v>106</v>
      </c>
    </row>
    <row r="27" spans="1:60" ht="22.5" outlineLevel="1" x14ac:dyDescent="0.2">
      <c r="A27" s="231">
        <v>8</v>
      </c>
      <c r="B27" s="232" t="s">
        <v>138</v>
      </c>
      <c r="C27" s="249" t="s">
        <v>139</v>
      </c>
      <c r="D27" s="233" t="s">
        <v>140</v>
      </c>
      <c r="E27" s="234">
        <v>66.988000000000014</v>
      </c>
      <c r="F27" s="235"/>
      <c r="G27" s="236">
        <f>ROUND(E27*F27,2)</f>
        <v>0</v>
      </c>
      <c r="H27" s="235"/>
      <c r="I27" s="236">
        <f>ROUND(E27*H27,2)</f>
        <v>0</v>
      </c>
      <c r="J27" s="235"/>
      <c r="K27" s="236">
        <f>ROUND(E27*J27,2)</f>
        <v>0</v>
      </c>
      <c r="L27" s="236">
        <v>21</v>
      </c>
      <c r="M27" s="236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6" t="s">
        <v>110</v>
      </c>
      <c r="S27" s="236" t="s">
        <v>111</v>
      </c>
      <c r="T27" s="237" t="s">
        <v>112</v>
      </c>
      <c r="U27" s="219">
        <v>0.15000000000000002</v>
      </c>
      <c r="V27" s="219">
        <f>ROUND(E27*U27,2)</f>
        <v>10.050000000000001</v>
      </c>
      <c r="W27" s="21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113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0" t="s">
        <v>141</v>
      </c>
      <c r="D28" s="239"/>
      <c r="E28" s="239"/>
      <c r="F28" s="239"/>
      <c r="G28" s="23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115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38" t="str">
        <f>C28</f>
        <v>z rostlé horniny tř.1 - 4 pod násypy z hornin soudržných do 92% PS a hornin nesoudržných sypkých relativní ulehlosti I(d) do 0,8</v>
      </c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1" t="s">
        <v>142</v>
      </c>
      <c r="D29" s="220"/>
      <c r="E29" s="221">
        <v>35.910000000000004</v>
      </c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0"/>
      <c r="Y29" s="210"/>
      <c r="Z29" s="210"/>
      <c r="AA29" s="210"/>
      <c r="AB29" s="210"/>
      <c r="AC29" s="210"/>
      <c r="AD29" s="210"/>
      <c r="AE29" s="210"/>
      <c r="AF29" s="210"/>
      <c r="AG29" s="210" t="s">
        <v>117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1" t="s">
        <v>143</v>
      </c>
      <c r="D30" s="220"/>
      <c r="E30" s="221">
        <v>31.080000000000002</v>
      </c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117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225" t="s">
        <v>105</v>
      </c>
      <c r="B31" s="226" t="s">
        <v>60</v>
      </c>
      <c r="C31" s="248" t="s">
        <v>61</v>
      </c>
      <c r="D31" s="227"/>
      <c r="E31" s="228"/>
      <c r="F31" s="229"/>
      <c r="G31" s="229">
        <f>SUMIF(AG32:AG49,"&lt;&gt;NOR",G32:G49)</f>
        <v>0</v>
      </c>
      <c r="H31" s="229"/>
      <c r="I31" s="229">
        <f>SUM(I32:I49)</f>
        <v>0</v>
      </c>
      <c r="J31" s="229"/>
      <c r="K31" s="229">
        <f>SUM(K32:K49)</f>
        <v>0</v>
      </c>
      <c r="L31" s="229"/>
      <c r="M31" s="229">
        <f>SUM(M32:M49)</f>
        <v>0</v>
      </c>
      <c r="N31" s="229"/>
      <c r="O31" s="229">
        <f>SUM(O32:O49)</f>
        <v>0.02</v>
      </c>
      <c r="P31" s="229"/>
      <c r="Q31" s="229">
        <f>SUM(Q32:Q49)</f>
        <v>0</v>
      </c>
      <c r="R31" s="229"/>
      <c r="S31" s="229"/>
      <c r="T31" s="230"/>
      <c r="U31" s="224"/>
      <c r="V31" s="224">
        <f>SUM(V32:V49)</f>
        <v>18.670000000000002</v>
      </c>
      <c r="W31" s="224"/>
      <c r="AG31" t="s">
        <v>106</v>
      </c>
    </row>
    <row r="32" spans="1:60" ht="22.5" outlineLevel="1" x14ac:dyDescent="0.2">
      <c r="A32" s="231">
        <v>9</v>
      </c>
      <c r="B32" s="232" t="s">
        <v>144</v>
      </c>
      <c r="C32" s="249" t="s">
        <v>145</v>
      </c>
      <c r="D32" s="233" t="s">
        <v>146</v>
      </c>
      <c r="E32" s="234">
        <v>1.0273000000000001</v>
      </c>
      <c r="F32" s="235"/>
      <c r="G32" s="236">
        <f>ROUND(E32*F32,2)</f>
        <v>0</v>
      </c>
      <c r="H32" s="235"/>
      <c r="I32" s="236">
        <f>ROUND(E32*H32,2)</f>
        <v>0</v>
      </c>
      <c r="J32" s="235"/>
      <c r="K32" s="236">
        <f>ROUND(E32*J32,2)</f>
        <v>0</v>
      </c>
      <c r="L32" s="236">
        <v>21</v>
      </c>
      <c r="M32" s="236">
        <f>G32*(1+L32/100)</f>
        <v>0</v>
      </c>
      <c r="N32" s="236">
        <v>1.9540000000000002E-2</v>
      </c>
      <c r="O32" s="236">
        <f>ROUND(E32*N32,2)</f>
        <v>0.02</v>
      </c>
      <c r="P32" s="236">
        <v>0</v>
      </c>
      <c r="Q32" s="236">
        <f>ROUND(E32*P32,2)</f>
        <v>0</v>
      </c>
      <c r="R32" s="236" t="s">
        <v>147</v>
      </c>
      <c r="S32" s="236" t="s">
        <v>111</v>
      </c>
      <c r="T32" s="237" t="s">
        <v>112</v>
      </c>
      <c r="U32" s="219">
        <v>18.175000000000001</v>
      </c>
      <c r="V32" s="219">
        <f>ROUND(E32*U32,2)</f>
        <v>18.670000000000002</v>
      </c>
      <c r="W32" s="219"/>
      <c r="X32" s="210"/>
      <c r="Y32" s="210"/>
      <c r="Z32" s="210"/>
      <c r="AA32" s="210"/>
      <c r="AB32" s="210"/>
      <c r="AC32" s="210"/>
      <c r="AD32" s="210"/>
      <c r="AE32" s="210"/>
      <c r="AF32" s="210"/>
      <c r="AG32" s="210" t="s">
        <v>113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50" t="s">
        <v>148</v>
      </c>
      <c r="D33" s="239"/>
      <c r="E33" s="239"/>
      <c r="F33" s="239"/>
      <c r="G33" s="23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115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51" t="s">
        <v>149</v>
      </c>
      <c r="D34" s="220"/>
      <c r="E34" s="221"/>
      <c r="F34" s="219"/>
      <c r="G34" s="219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117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51" t="s">
        <v>150</v>
      </c>
      <c r="D35" s="220"/>
      <c r="E35" s="221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0"/>
      <c r="Y35" s="210"/>
      <c r="Z35" s="210"/>
      <c r="AA35" s="210"/>
      <c r="AB35" s="210"/>
      <c r="AC35" s="210"/>
      <c r="AD35" s="210"/>
      <c r="AE35" s="210"/>
      <c r="AF35" s="210"/>
      <c r="AG35" s="210" t="s">
        <v>117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1" t="s">
        <v>151</v>
      </c>
      <c r="D36" s="220"/>
      <c r="E36" s="221">
        <v>0.2</v>
      </c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117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51" t="s">
        <v>152</v>
      </c>
      <c r="D37" s="220"/>
      <c r="E37" s="221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117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1" t="s">
        <v>153</v>
      </c>
      <c r="D38" s="220"/>
      <c r="E38" s="221">
        <v>0.41000000000000003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117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51" t="s">
        <v>154</v>
      </c>
      <c r="D39" s="220"/>
      <c r="E39" s="221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117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1" t="s">
        <v>155</v>
      </c>
      <c r="D40" s="220"/>
      <c r="E40" s="221">
        <v>0.2</v>
      </c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117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1" t="s">
        <v>156</v>
      </c>
      <c r="D41" s="220"/>
      <c r="E41" s="221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117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1" t="s">
        <v>157</v>
      </c>
      <c r="D42" s="220"/>
      <c r="E42" s="221">
        <v>0.13</v>
      </c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117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1" t="s">
        <v>158</v>
      </c>
      <c r="D43" s="220"/>
      <c r="E43" s="221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117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1" t="s">
        <v>159</v>
      </c>
      <c r="D44" s="220"/>
      <c r="E44" s="221">
        <v>0.02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117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51" t="s">
        <v>160</v>
      </c>
      <c r="D45" s="220"/>
      <c r="E45" s="221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117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51" t="s">
        <v>161</v>
      </c>
      <c r="D46" s="220"/>
      <c r="E46" s="221">
        <v>0.02</v>
      </c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117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53" t="s">
        <v>162</v>
      </c>
      <c r="D47" s="222"/>
      <c r="E47" s="223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117</v>
      </c>
      <c r="AH47" s="210">
        <v>1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1" t="s">
        <v>163</v>
      </c>
      <c r="D48" s="220"/>
      <c r="E48" s="221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117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1" t="s">
        <v>164</v>
      </c>
      <c r="D49" s="220"/>
      <c r="E49" s="221">
        <v>0.05</v>
      </c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117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225" t="s">
        <v>105</v>
      </c>
      <c r="B50" s="226" t="s">
        <v>62</v>
      </c>
      <c r="C50" s="248" t="s">
        <v>63</v>
      </c>
      <c r="D50" s="227"/>
      <c r="E50" s="228"/>
      <c r="F50" s="229"/>
      <c r="G50" s="229">
        <f>SUMIF(AG51:AG66,"&lt;&gt;NOR",G51:G66)</f>
        <v>0</v>
      </c>
      <c r="H50" s="229"/>
      <c r="I50" s="229">
        <f>SUM(I51:I66)</f>
        <v>0</v>
      </c>
      <c r="J50" s="229"/>
      <c r="K50" s="229">
        <f>SUM(K51:K66)</f>
        <v>0</v>
      </c>
      <c r="L50" s="229"/>
      <c r="M50" s="229">
        <f>SUM(M51:M66)</f>
        <v>0</v>
      </c>
      <c r="N50" s="229"/>
      <c r="O50" s="229">
        <f>SUM(O51:O66)</f>
        <v>43.309999999999988</v>
      </c>
      <c r="P50" s="229"/>
      <c r="Q50" s="229">
        <f>SUM(Q51:Q66)</f>
        <v>0</v>
      </c>
      <c r="R50" s="229"/>
      <c r="S50" s="229"/>
      <c r="T50" s="230"/>
      <c r="U50" s="224"/>
      <c r="V50" s="224">
        <f>SUM(V51:V66)</f>
        <v>22.23</v>
      </c>
      <c r="W50" s="224"/>
      <c r="AG50" t="s">
        <v>106</v>
      </c>
    </row>
    <row r="51" spans="1:60" outlineLevel="1" x14ac:dyDescent="0.2">
      <c r="A51" s="231">
        <v>10</v>
      </c>
      <c r="B51" s="232" t="s">
        <v>165</v>
      </c>
      <c r="C51" s="249" t="s">
        <v>166</v>
      </c>
      <c r="D51" s="233" t="s">
        <v>140</v>
      </c>
      <c r="E51" s="234">
        <v>35.910000000000004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0.20240000000000002</v>
      </c>
      <c r="O51" s="236">
        <f>ROUND(E51*N51,2)</f>
        <v>7.27</v>
      </c>
      <c r="P51" s="236">
        <v>0</v>
      </c>
      <c r="Q51" s="236">
        <f>ROUND(E51*P51,2)</f>
        <v>0</v>
      </c>
      <c r="R51" s="236" t="s">
        <v>167</v>
      </c>
      <c r="S51" s="236" t="s">
        <v>111</v>
      </c>
      <c r="T51" s="237" t="s">
        <v>112</v>
      </c>
      <c r="U51" s="219">
        <v>2.6000000000000002E-2</v>
      </c>
      <c r="V51" s="219">
        <f>ROUND(E51*U51,2)</f>
        <v>0.93</v>
      </c>
      <c r="W51" s="21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113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50" t="s">
        <v>168</v>
      </c>
      <c r="D52" s="239"/>
      <c r="E52" s="239"/>
      <c r="F52" s="239"/>
      <c r="G52" s="23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115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51" t="s">
        <v>142</v>
      </c>
      <c r="D53" s="220"/>
      <c r="E53" s="221">
        <v>35.910000000000004</v>
      </c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0"/>
      <c r="Y53" s="210"/>
      <c r="Z53" s="210"/>
      <c r="AA53" s="210"/>
      <c r="AB53" s="210"/>
      <c r="AC53" s="210"/>
      <c r="AD53" s="210"/>
      <c r="AE53" s="210"/>
      <c r="AF53" s="210"/>
      <c r="AG53" s="210" t="s">
        <v>117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31">
        <v>11</v>
      </c>
      <c r="B54" s="232" t="s">
        <v>169</v>
      </c>
      <c r="C54" s="249" t="s">
        <v>170</v>
      </c>
      <c r="D54" s="233" t="s">
        <v>140</v>
      </c>
      <c r="E54" s="234">
        <v>31.078000000000003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0.11025</v>
      </c>
      <c r="O54" s="236">
        <f>ROUND(E54*N54,2)</f>
        <v>3.43</v>
      </c>
      <c r="P54" s="236">
        <v>0</v>
      </c>
      <c r="Q54" s="236">
        <f>ROUND(E54*P54,2)</f>
        <v>0</v>
      </c>
      <c r="R54" s="236" t="s">
        <v>167</v>
      </c>
      <c r="S54" s="236" t="s">
        <v>111</v>
      </c>
      <c r="T54" s="237" t="s">
        <v>112</v>
      </c>
      <c r="U54" s="219">
        <v>2.1000000000000001E-2</v>
      </c>
      <c r="V54" s="219">
        <f>ROUND(E54*U54,2)</f>
        <v>0.65</v>
      </c>
      <c r="W54" s="21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113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1" t="s">
        <v>143</v>
      </c>
      <c r="D55" s="220"/>
      <c r="E55" s="221">
        <v>31.080000000000002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117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1">
        <v>12</v>
      </c>
      <c r="B56" s="232" t="s">
        <v>171</v>
      </c>
      <c r="C56" s="249" t="s">
        <v>172</v>
      </c>
      <c r="D56" s="233" t="s">
        <v>140</v>
      </c>
      <c r="E56" s="234">
        <v>31.078000000000003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0.33075000000000004</v>
      </c>
      <c r="O56" s="236">
        <f>ROUND(E56*N56,2)</f>
        <v>10.28</v>
      </c>
      <c r="P56" s="236">
        <v>0</v>
      </c>
      <c r="Q56" s="236">
        <f>ROUND(E56*P56,2)</f>
        <v>0</v>
      </c>
      <c r="R56" s="236" t="s">
        <v>167</v>
      </c>
      <c r="S56" s="236" t="s">
        <v>111</v>
      </c>
      <c r="T56" s="237" t="s">
        <v>112</v>
      </c>
      <c r="U56" s="219">
        <v>2.6000000000000002E-2</v>
      </c>
      <c r="V56" s="219">
        <f>ROUND(E56*U56,2)</f>
        <v>0.81</v>
      </c>
      <c r="W56" s="21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113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51" t="s">
        <v>173</v>
      </c>
      <c r="D57" s="220"/>
      <c r="E57" s="221">
        <v>31.080000000000002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117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1">
        <v>13</v>
      </c>
      <c r="B58" s="232" t="s">
        <v>174</v>
      </c>
      <c r="C58" s="249" t="s">
        <v>175</v>
      </c>
      <c r="D58" s="233" t="s">
        <v>140</v>
      </c>
      <c r="E58" s="234">
        <v>35.910000000000004</v>
      </c>
      <c r="F58" s="235"/>
      <c r="G58" s="236">
        <f>ROUND(E58*F58,2)</f>
        <v>0</v>
      </c>
      <c r="H58" s="235"/>
      <c r="I58" s="236">
        <f>ROUND(E58*H58,2)</f>
        <v>0</v>
      </c>
      <c r="J58" s="235"/>
      <c r="K58" s="236">
        <f>ROUND(E58*J58,2)</f>
        <v>0</v>
      </c>
      <c r="L58" s="236">
        <v>21</v>
      </c>
      <c r="M58" s="236">
        <f>G58*(1+L58/100)</f>
        <v>0</v>
      </c>
      <c r="N58" s="236">
        <v>0.441</v>
      </c>
      <c r="O58" s="236">
        <f>ROUND(E58*N58,2)</f>
        <v>15.84</v>
      </c>
      <c r="P58" s="236">
        <v>0</v>
      </c>
      <c r="Q58" s="236">
        <f>ROUND(E58*P58,2)</f>
        <v>0</v>
      </c>
      <c r="R58" s="236" t="s">
        <v>167</v>
      </c>
      <c r="S58" s="236" t="s">
        <v>111</v>
      </c>
      <c r="T58" s="237" t="s">
        <v>112</v>
      </c>
      <c r="U58" s="219">
        <v>2.9000000000000001E-2</v>
      </c>
      <c r="V58" s="219">
        <f>ROUND(E58*U58,2)</f>
        <v>1.04</v>
      </c>
      <c r="W58" s="21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113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1" t="s">
        <v>176</v>
      </c>
      <c r="D59" s="220"/>
      <c r="E59" s="221">
        <v>35.910000000000004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117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31">
        <v>14</v>
      </c>
      <c r="B60" s="232" t="s">
        <v>177</v>
      </c>
      <c r="C60" s="249" t="s">
        <v>178</v>
      </c>
      <c r="D60" s="233" t="s">
        <v>140</v>
      </c>
      <c r="E60" s="234">
        <v>31.078000000000003</v>
      </c>
      <c r="F60" s="235"/>
      <c r="G60" s="236">
        <f>ROUND(E60*F60,2)</f>
        <v>0</v>
      </c>
      <c r="H60" s="235"/>
      <c r="I60" s="236">
        <f>ROUND(E60*H60,2)</f>
        <v>0</v>
      </c>
      <c r="J60" s="235"/>
      <c r="K60" s="236">
        <f>ROUND(E60*J60,2)</f>
        <v>0</v>
      </c>
      <c r="L60" s="236">
        <v>21</v>
      </c>
      <c r="M60" s="236">
        <f>G60*(1+L60/100)</f>
        <v>0</v>
      </c>
      <c r="N60" s="236">
        <v>7.3900000000000007E-2</v>
      </c>
      <c r="O60" s="236">
        <f>ROUND(E60*N60,2)</f>
        <v>2.2999999999999998</v>
      </c>
      <c r="P60" s="236">
        <v>0</v>
      </c>
      <c r="Q60" s="236">
        <f>ROUND(E60*P60,2)</f>
        <v>0</v>
      </c>
      <c r="R60" s="236" t="s">
        <v>167</v>
      </c>
      <c r="S60" s="236" t="s">
        <v>111</v>
      </c>
      <c r="T60" s="237" t="s">
        <v>112</v>
      </c>
      <c r="U60" s="219">
        <v>0.47800000000000004</v>
      </c>
      <c r="V60" s="219">
        <f>ROUND(E60*U60,2)</f>
        <v>14.86</v>
      </c>
      <c r="W60" s="21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113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2.5" outlineLevel="1" x14ac:dyDescent="0.2">
      <c r="A61" s="217"/>
      <c r="B61" s="218"/>
      <c r="C61" s="250" t="s">
        <v>179</v>
      </c>
      <c r="D61" s="239"/>
      <c r="E61" s="239"/>
      <c r="F61" s="239"/>
      <c r="G61" s="23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115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38" t="str">
        <f>C61</f>
        <v>s provedením lože z kameniva drceného, s vyplněním spár, s dvojitým hutněním a se smetením přebytečného materiálu na krajnici. S dodáním hmot pro lože a výplň spár.</v>
      </c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51" t="s">
        <v>143</v>
      </c>
      <c r="D62" s="220"/>
      <c r="E62" s="221">
        <v>31.080000000000002</v>
      </c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117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1">
        <v>15</v>
      </c>
      <c r="B63" s="232" t="s">
        <v>180</v>
      </c>
      <c r="C63" s="249" t="s">
        <v>181</v>
      </c>
      <c r="D63" s="233" t="s">
        <v>182</v>
      </c>
      <c r="E63" s="234">
        <v>9.1700000000000017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6">
        <v>3.6000000000000002E-4</v>
      </c>
      <c r="O63" s="236">
        <f>ROUND(E63*N63,2)</f>
        <v>0</v>
      </c>
      <c r="P63" s="236">
        <v>0</v>
      </c>
      <c r="Q63" s="236">
        <f>ROUND(E63*P63,2)</f>
        <v>0</v>
      </c>
      <c r="R63" s="236" t="s">
        <v>167</v>
      </c>
      <c r="S63" s="236" t="s">
        <v>111</v>
      </c>
      <c r="T63" s="237" t="s">
        <v>112</v>
      </c>
      <c r="U63" s="219">
        <v>0.43000000000000005</v>
      </c>
      <c r="V63" s="219">
        <f>ROUND(E63*U63,2)</f>
        <v>3.94</v>
      </c>
      <c r="W63" s="21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113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51" t="s">
        <v>183</v>
      </c>
      <c r="D64" s="220"/>
      <c r="E64" s="221">
        <v>9.1700000000000017</v>
      </c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117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1">
        <v>16</v>
      </c>
      <c r="B65" s="232" t="s">
        <v>184</v>
      </c>
      <c r="C65" s="249" t="s">
        <v>185</v>
      </c>
      <c r="D65" s="233" t="s">
        <v>140</v>
      </c>
      <c r="E65" s="234">
        <v>32.010300000000001</v>
      </c>
      <c r="F65" s="235"/>
      <c r="G65" s="236">
        <f>ROUND(E65*F65,2)</f>
        <v>0</v>
      </c>
      <c r="H65" s="235"/>
      <c r="I65" s="236">
        <f>ROUND(E65*H65,2)</f>
        <v>0</v>
      </c>
      <c r="J65" s="235"/>
      <c r="K65" s="236">
        <f>ROUND(E65*J65,2)</f>
        <v>0</v>
      </c>
      <c r="L65" s="236">
        <v>21</v>
      </c>
      <c r="M65" s="236">
        <f>G65*(1+L65/100)</f>
        <v>0</v>
      </c>
      <c r="N65" s="236">
        <v>0.13100000000000001</v>
      </c>
      <c r="O65" s="236">
        <f>ROUND(E65*N65,2)</f>
        <v>4.1900000000000004</v>
      </c>
      <c r="P65" s="236">
        <v>0</v>
      </c>
      <c r="Q65" s="236">
        <f>ROUND(E65*P65,2)</f>
        <v>0</v>
      </c>
      <c r="R65" s="236" t="s">
        <v>186</v>
      </c>
      <c r="S65" s="236" t="s">
        <v>111</v>
      </c>
      <c r="T65" s="237" t="s">
        <v>112</v>
      </c>
      <c r="U65" s="219">
        <v>0</v>
      </c>
      <c r="V65" s="219">
        <f>ROUND(E65*U65,2)</f>
        <v>0</v>
      </c>
      <c r="W65" s="21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187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51" t="s">
        <v>188</v>
      </c>
      <c r="D66" s="220"/>
      <c r="E66" s="221">
        <v>32.010000000000005</v>
      </c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117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x14ac:dyDescent="0.2">
      <c r="A67" s="225" t="s">
        <v>105</v>
      </c>
      <c r="B67" s="226" t="s">
        <v>64</v>
      </c>
      <c r="C67" s="248" t="s">
        <v>65</v>
      </c>
      <c r="D67" s="227"/>
      <c r="E67" s="228"/>
      <c r="F67" s="229"/>
      <c r="G67" s="229">
        <f>SUMIF(AG68:AG75,"&lt;&gt;NOR",G68:G75)</f>
        <v>0</v>
      </c>
      <c r="H67" s="229"/>
      <c r="I67" s="229">
        <f>SUM(I68:I75)</f>
        <v>0</v>
      </c>
      <c r="J67" s="229"/>
      <c r="K67" s="229">
        <f>SUM(K68:K75)</f>
        <v>0</v>
      </c>
      <c r="L67" s="229"/>
      <c r="M67" s="229">
        <f>SUM(M68:M75)</f>
        <v>0</v>
      </c>
      <c r="N67" s="229"/>
      <c r="O67" s="229">
        <f>SUM(O68:O75)</f>
        <v>9.4599999999999991</v>
      </c>
      <c r="P67" s="229"/>
      <c r="Q67" s="229">
        <f>SUM(Q68:Q75)</f>
        <v>0</v>
      </c>
      <c r="R67" s="229"/>
      <c r="S67" s="229"/>
      <c r="T67" s="230"/>
      <c r="U67" s="224"/>
      <c r="V67" s="224">
        <f>SUM(V68:V75)</f>
        <v>8.73</v>
      </c>
      <c r="W67" s="224"/>
      <c r="AG67" t="s">
        <v>106</v>
      </c>
    </row>
    <row r="68" spans="1:60" ht="22.5" outlineLevel="1" x14ac:dyDescent="0.2">
      <c r="A68" s="231">
        <v>17</v>
      </c>
      <c r="B68" s="232" t="s">
        <v>189</v>
      </c>
      <c r="C68" s="249" t="s">
        <v>190</v>
      </c>
      <c r="D68" s="233" t="s">
        <v>182</v>
      </c>
      <c r="E68" s="234">
        <v>24.330000000000002</v>
      </c>
      <c r="F68" s="235"/>
      <c r="G68" s="236">
        <f>ROUND(E68*F68,2)</f>
        <v>0</v>
      </c>
      <c r="H68" s="235"/>
      <c r="I68" s="236">
        <f>ROUND(E68*H68,2)</f>
        <v>0</v>
      </c>
      <c r="J68" s="235"/>
      <c r="K68" s="236">
        <f>ROUND(E68*J68,2)</f>
        <v>0</v>
      </c>
      <c r="L68" s="236">
        <v>21</v>
      </c>
      <c r="M68" s="236">
        <f>G68*(1+L68/100)</f>
        <v>0</v>
      </c>
      <c r="N68" s="236">
        <v>0.188</v>
      </c>
      <c r="O68" s="236">
        <f>ROUND(E68*N68,2)</f>
        <v>4.57</v>
      </c>
      <c r="P68" s="236">
        <v>0</v>
      </c>
      <c r="Q68" s="236">
        <f>ROUND(E68*P68,2)</f>
        <v>0</v>
      </c>
      <c r="R68" s="236" t="s">
        <v>167</v>
      </c>
      <c r="S68" s="236" t="s">
        <v>111</v>
      </c>
      <c r="T68" s="237" t="s">
        <v>112</v>
      </c>
      <c r="U68" s="219">
        <v>0.27200000000000002</v>
      </c>
      <c r="V68" s="219">
        <f>ROUND(E68*U68,2)</f>
        <v>6.62</v>
      </c>
      <c r="W68" s="21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113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50" t="s">
        <v>191</v>
      </c>
      <c r="D69" s="239"/>
      <c r="E69" s="239"/>
      <c r="F69" s="239"/>
      <c r="G69" s="23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115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1" t="s">
        <v>192</v>
      </c>
      <c r="D70" s="220"/>
      <c r="E70" s="221">
        <v>24.330000000000002</v>
      </c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117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1">
        <v>18</v>
      </c>
      <c r="B71" s="232" t="s">
        <v>193</v>
      </c>
      <c r="C71" s="249" t="s">
        <v>194</v>
      </c>
      <c r="D71" s="233" t="s">
        <v>109</v>
      </c>
      <c r="E71" s="234">
        <v>1.4598000000000002</v>
      </c>
      <c r="F71" s="235"/>
      <c r="G71" s="236">
        <f>ROUND(E71*F71,2)</f>
        <v>0</v>
      </c>
      <c r="H71" s="235"/>
      <c r="I71" s="236">
        <f>ROUND(E71*H71,2)</f>
        <v>0</v>
      </c>
      <c r="J71" s="235"/>
      <c r="K71" s="236">
        <f>ROUND(E71*J71,2)</f>
        <v>0</v>
      </c>
      <c r="L71" s="236">
        <v>21</v>
      </c>
      <c r="M71" s="236">
        <f>G71*(1+L71/100)</f>
        <v>0</v>
      </c>
      <c r="N71" s="236">
        <v>2.5250000000000004</v>
      </c>
      <c r="O71" s="236">
        <f>ROUND(E71*N71,2)</f>
        <v>3.69</v>
      </c>
      <c r="P71" s="236">
        <v>0</v>
      </c>
      <c r="Q71" s="236">
        <f>ROUND(E71*P71,2)</f>
        <v>0</v>
      </c>
      <c r="R71" s="236" t="s">
        <v>167</v>
      </c>
      <c r="S71" s="236" t="s">
        <v>111</v>
      </c>
      <c r="T71" s="237" t="s">
        <v>112</v>
      </c>
      <c r="U71" s="219">
        <v>1.4420000000000002</v>
      </c>
      <c r="V71" s="219">
        <f>ROUND(E71*U71,2)</f>
        <v>2.11</v>
      </c>
      <c r="W71" s="21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113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0" t="s">
        <v>195</v>
      </c>
      <c r="D72" s="239"/>
      <c r="E72" s="239"/>
      <c r="F72" s="239"/>
      <c r="G72" s="23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115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51" t="s">
        <v>196</v>
      </c>
      <c r="D73" s="220"/>
      <c r="E73" s="221">
        <v>1.4600000000000002</v>
      </c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117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2.5" outlineLevel="1" x14ac:dyDescent="0.2">
      <c r="A74" s="231">
        <v>19</v>
      </c>
      <c r="B74" s="232" t="s">
        <v>197</v>
      </c>
      <c r="C74" s="249" t="s">
        <v>198</v>
      </c>
      <c r="D74" s="233" t="s">
        <v>199</v>
      </c>
      <c r="E74" s="234">
        <v>26.763000000000002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6">
        <v>4.5000000000000005E-2</v>
      </c>
      <c r="O74" s="236">
        <f>ROUND(E74*N74,2)</f>
        <v>1.2</v>
      </c>
      <c r="P74" s="236">
        <v>0</v>
      </c>
      <c r="Q74" s="236">
        <f>ROUND(E74*P74,2)</f>
        <v>0</v>
      </c>
      <c r="R74" s="236" t="s">
        <v>186</v>
      </c>
      <c r="S74" s="236" t="s">
        <v>111</v>
      </c>
      <c r="T74" s="237" t="s">
        <v>112</v>
      </c>
      <c r="U74" s="219">
        <v>0</v>
      </c>
      <c r="V74" s="219">
        <f>ROUND(E74*U74,2)</f>
        <v>0</v>
      </c>
      <c r="W74" s="21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187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17"/>
      <c r="B75" s="218"/>
      <c r="C75" s="251" t="s">
        <v>200</v>
      </c>
      <c r="D75" s="220"/>
      <c r="E75" s="221">
        <v>26.76</v>
      </c>
      <c r="F75" s="219"/>
      <c r="G75" s="219"/>
      <c r="H75" s="219"/>
      <c r="I75" s="219"/>
      <c r="J75" s="219"/>
      <c r="K75" s="219"/>
      <c r="L75" s="219"/>
      <c r="M75" s="219"/>
      <c r="N75" s="219"/>
      <c r="O75" s="219"/>
      <c r="P75" s="219"/>
      <c r="Q75" s="219"/>
      <c r="R75" s="219"/>
      <c r="S75" s="219"/>
      <c r="T75" s="219"/>
      <c r="U75" s="219"/>
      <c r="V75" s="219"/>
      <c r="W75" s="21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117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x14ac:dyDescent="0.2">
      <c r="A76" s="225" t="s">
        <v>105</v>
      </c>
      <c r="B76" s="226" t="s">
        <v>66</v>
      </c>
      <c r="C76" s="248" t="s">
        <v>67</v>
      </c>
      <c r="D76" s="227"/>
      <c r="E76" s="228"/>
      <c r="F76" s="229"/>
      <c r="G76" s="229">
        <f>SUMIF(AG77:AG78,"&lt;&gt;NOR",G77:G78)</f>
        <v>0</v>
      </c>
      <c r="H76" s="229"/>
      <c r="I76" s="229">
        <f>SUM(I77:I78)</f>
        <v>0</v>
      </c>
      <c r="J76" s="229"/>
      <c r="K76" s="229">
        <f>SUM(K77:K78)</f>
        <v>0</v>
      </c>
      <c r="L76" s="229"/>
      <c r="M76" s="229">
        <f>SUM(M77:M78)</f>
        <v>0</v>
      </c>
      <c r="N76" s="229"/>
      <c r="O76" s="229">
        <f>SUM(O77:O78)</f>
        <v>0.01</v>
      </c>
      <c r="P76" s="229"/>
      <c r="Q76" s="229">
        <f>SUM(Q77:Q78)</f>
        <v>0</v>
      </c>
      <c r="R76" s="229"/>
      <c r="S76" s="229"/>
      <c r="T76" s="230"/>
      <c r="U76" s="224"/>
      <c r="V76" s="224">
        <f>SUM(V77:V78)</f>
        <v>0</v>
      </c>
      <c r="W76" s="224"/>
      <c r="AG76" t="s">
        <v>106</v>
      </c>
    </row>
    <row r="77" spans="1:60" outlineLevel="1" x14ac:dyDescent="0.2">
      <c r="A77" s="231">
        <v>20</v>
      </c>
      <c r="B77" s="232" t="s">
        <v>201</v>
      </c>
      <c r="C77" s="249" t="s">
        <v>202</v>
      </c>
      <c r="D77" s="233" t="s">
        <v>199</v>
      </c>
      <c r="E77" s="234">
        <v>6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6">
        <v>9.2000000000000003E-4</v>
      </c>
      <c r="O77" s="236">
        <f>ROUND(E77*N77,2)</f>
        <v>0.01</v>
      </c>
      <c r="P77" s="236">
        <v>0</v>
      </c>
      <c r="Q77" s="236">
        <f>ROUND(E77*P77,2)</f>
        <v>0</v>
      </c>
      <c r="R77" s="236"/>
      <c r="S77" s="236" t="s">
        <v>136</v>
      </c>
      <c r="T77" s="237" t="s">
        <v>137</v>
      </c>
      <c r="U77" s="219">
        <v>0</v>
      </c>
      <c r="V77" s="219">
        <f>ROUND(E77*U77,2)</f>
        <v>0</v>
      </c>
      <c r="W77" s="21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113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51" t="s">
        <v>203</v>
      </c>
      <c r="D78" s="220"/>
      <c r="E78" s="221">
        <v>6</v>
      </c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117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x14ac:dyDescent="0.2">
      <c r="A79" s="225" t="s">
        <v>105</v>
      </c>
      <c r="B79" s="226" t="s">
        <v>68</v>
      </c>
      <c r="C79" s="248" t="s">
        <v>69</v>
      </c>
      <c r="D79" s="227"/>
      <c r="E79" s="228"/>
      <c r="F79" s="229"/>
      <c r="G79" s="229">
        <f>SUMIF(AG80:AG81,"&lt;&gt;NOR",G80:G81)</f>
        <v>0</v>
      </c>
      <c r="H79" s="229"/>
      <c r="I79" s="229">
        <f>SUM(I80:I81)</f>
        <v>0</v>
      </c>
      <c r="J79" s="229"/>
      <c r="K79" s="229">
        <f>SUM(K80:K81)</f>
        <v>0</v>
      </c>
      <c r="L79" s="229"/>
      <c r="M79" s="229">
        <f>SUM(M80:M81)</f>
        <v>0</v>
      </c>
      <c r="N79" s="229"/>
      <c r="O79" s="229">
        <f>SUM(O80:O81)</f>
        <v>0</v>
      </c>
      <c r="P79" s="229"/>
      <c r="Q79" s="229">
        <f>SUM(Q80:Q81)</f>
        <v>0</v>
      </c>
      <c r="R79" s="229"/>
      <c r="S79" s="229"/>
      <c r="T79" s="230"/>
      <c r="U79" s="224"/>
      <c r="V79" s="224">
        <f>SUM(V80:V81)</f>
        <v>20.59</v>
      </c>
      <c r="W79" s="224"/>
      <c r="AG79" t="s">
        <v>106</v>
      </c>
    </row>
    <row r="80" spans="1:60" outlineLevel="1" x14ac:dyDescent="0.2">
      <c r="A80" s="231">
        <v>21</v>
      </c>
      <c r="B80" s="232" t="s">
        <v>204</v>
      </c>
      <c r="C80" s="249" t="s">
        <v>205</v>
      </c>
      <c r="D80" s="233" t="s">
        <v>146</v>
      </c>
      <c r="E80" s="234">
        <v>52.801970000000004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6">
        <v>0</v>
      </c>
      <c r="O80" s="236">
        <f>ROUND(E80*N80,2)</f>
        <v>0</v>
      </c>
      <c r="P80" s="236">
        <v>0</v>
      </c>
      <c r="Q80" s="236">
        <f>ROUND(E80*P80,2)</f>
        <v>0</v>
      </c>
      <c r="R80" s="236" t="s">
        <v>167</v>
      </c>
      <c r="S80" s="236" t="s">
        <v>111</v>
      </c>
      <c r="T80" s="237" t="s">
        <v>112</v>
      </c>
      <c r="U80" s="219">
        <v>0.39</v>
      </c>
      <c r="V80" s="219">
        <f>ROUND(E80*U80,2)</f>
        <v>20.59</v>
      </c>
      <c r="W80" s="21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206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50" t="s">
        <v>207</v>
      </c>
      <c r="D81" s="239"/>
      <c r="E81" s="239"/>
      <c r="F81" s="239"/>
      <c r="G81" s="23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115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x14ac:dyDescent="0.2">
      <c r="A82" s="225" t="s">
        <v>105</v>
      </c>
      <c r="B82" s="226" t="s">
        <v>70</v>
      </c>
      <c r="C82" s="248" t="s">
        <v>71</v>
      </c>
      <c r="D82" s="227"/>
      <c r="E82" s="228"/>
      <c r="F82" s="229"/>
      <c r="G82" s="229">
        <f>SUMIF(AG83:AG99,"&lt;&gt;NOR",G83:G99)</f>
        <v>0</v>
      </c>
      <c r="H82" s="229"/>
      <c r="I82" s="229">
        <f>SUM(I83:I99)</f>
        <v>0</v>
      </c>
      <c r="J82" s="229"/>
      <c r="K82" s="229">
        <f>SUM(K83:K99)</f>
        <v>0</v>
      </c>
      <c r="L82" s="229"/>
      <c r="M82" s="229">
        <f>SUM(M83:M99)</f>
        <v>0</v>
      </c>
      <c r="N82" s="229"/>
      <c r="O82" s="229">
        <f>SUM(O83:O99)</f>
        <v>210.9</v>
      </c>
      <c r="P82" s="229"/>
      <c r="Q82" s="229">
        <f>SUM(Q83:Q99)</f>
        <v>0</v>
      </c>
      <c r="R82" s="229"/>
      <c r="S82" s="229"/>
      <c r="T82" s="230"/>
      <c r="U82" s="224"/>
      <c r="V82" s="224">
        <f>SUM(V83:V99)</f>
        <v>11.32</v>
      </c>
      <c r="W82" s="224"/>
      <c r="AG82" t="s">
        <v>106</v>
      </c>
    </row>
    <row r="83" spans="1:60" ht="22.5" outlineLevel="1" x14ac:dyDescent="0.2">
      <c r="A83" s="231">
        <v>22</v>
      </c>
      <c r="B83" s="232" t="s">
        <v>208</v>
      </c>
      <c r="C83" s="249" t="s">
        <v>209</v>
      </c>
      <c r="D83" s="233" t="s">
        <v>182</v>
      </c>
      <c r="E83" s="234">
        <v>11.5</v>
      </c>
      <c r="F83" s="235"/>
      <c r="G83" s="236">
        <f>ROUND(E83*F83,2)</f>
        <v>0</v>
      </c>
      <c r="H83" s="235"/>
      <c r="I83" s="236">
        <f>ROUND(E83*H83,2)</f>
        <v>0</v>
      </c>
      <c r="J83" s="235"/>
      <c r="K83" s="236">
        <f>ROUND(E83*J83,2)</f>
        <v>0</v>
      </c>
      <c r="L83" s="236">
        <v>21</v>
      </c>
      <c r="M83" s="236">
        <f>G83*(1+L83/100)</f>
        <v>0</v>
      </c>
      <c r="N83" s="236">
        <v>2.0000000000000001E-4</v>
      </c>
      <c r="O83" s="236">
        <f>ROUND(E83*N83,2)</f>
        <v>0</v>
      </c>
      <c r="P83" s="236">
        <v>0</v>
      </c>
      <c r="Q83" s="236">
        <f>ROUND(E83*P83,2)</f>
        <v>0</v>
      </c>
      <c r="R83" s="236" t="s">
        <v>210</v>
      </c>
      <c r="S83" s="236" t="s">
        <v>111</v>
      </c>
      <c r="T83" s="237" t="s">
        <v>112</v>
      </c>
      <c r="U83" s="219">
        <v>0.252</v>
      </c>
      <c r="V83" s="219">
        <f>ROUND(E83*U83,2)</f>
        <v>2.9</v>
      </c>
      <c r="W83" s="21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211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51" t="s">
        <v>212</v>
      </c>
      <c r="D84" s="220"/>
      <c r="E84" s="221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117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51" t="s">
        <v>213</v>
      </c>
      <c r="D85" s="220"/>
      <c r="E85" s="221">
        <v>11.5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117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1" x14ac:dyDescent="0.2">
      <c r="A86" s="231">
        <v>23</v>
      </c>
      <c r="B86" s="232" t="s">
        <v>214</v>
      </c>
      <c r="C86" s="249" t="s">
        <v>215</v>
      </c>
      <c r="D86" s="233" t="s">
        <v>140</v>
      </c>
      <c r="E86" s="234">
        <v>17</v>
      </c>
      <c r="F86" s="235"/>
      <c r="G86" s="236">
        <f>ROUND(E86*F86,2)</f>
        <v>0</v>
      </c>
      <c r="H86" s="235"/>
      <c r="I86" s="236">
        <f>ROUND(E86*H86,2)</f>
        <v>0</v>
      </c>
      <c r="J86" s="235"/>
      <c r="K86" s="236">
        <f>ROUND(E86*J86,2)</f>
        <v>0</v>
      </c>
      <c r="L86" s="236">
        <v>21</v>
      </c>
      <c r="M86" s="236">
        <f>G86*(1+L86/100)</f>
        <v>0</v>
      </c>
      <c r="N86" s="236">
        <v>1.8000000000000001E-4</v>
      </c>
      <c r="O86" s="236">
        <f>ROUND(E86*N86,2)</f>
        <v>0</v>
      </c>
      <c r="P86" s="236">
        <v>0</v>
      </c>
      <c r="Q86" s="236">
        <f>ROUND(E86*P86,2)</f>
        <v>0</v>
      </c>
      <c r="R86" s="236" t="s">
        <v>210</v>
      </c>
      <c r="S86" s="236" t="s">
        <v>111</v>
      </c>
      <c r="T86" s="237" t="s">
        <v>112</v>
      </c>
      <c r="U86" s="219">
        <v>0.49500000000000005</v>
      </c>
      <c r="V86" s="219">
        <f>ROUND(E86*U86,2)</f>
        <v>8.42</v>
      </c>
      <c r="W86" s="21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211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7"/>
      <c r="B87" s="218"/>
      <c r="C87" s="251" t="s">
        <v>216</v>
      </c>
      <c r="D87" s="220"/>
      <c r="E87" s="221"/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117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51" t="s">
        <v>217</v>
      </c>
      <c r="D88" s="220"/>
      <c r="E88" s="221">
        <v>17</v>
      </c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117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1">
        <v>24</v>
      </c>
      <c r="B89" s="232" t="s">
        <v>218</v>
      </c>
      <c r="C89" s="249" t="s">
        <v>219</v>
      </c>
      <c r="D89" s="233" t="s">
        <v>109</v>
      </c>
      <c r="E89" s="234">
        <v>0.26550000000000001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6">
        <v>1.549E-2</v>
      </c>
      <c r="O89" s="236">
        <f>ROUND(E89*N89,2)</f>
        <v>0</v>
      </c>
      <c r="P89" s="236">
        <v>0</v>
      </c>
      <c r="Q89" s="236">
        <f>ROUND(E89*P89,2)</f>
        <v>0</v>
      </c>
      <c r="R89" s="236" t="s">
        <v>210</v>
      </c>
      <c r="S89" s="236" t="s">
        <v>111</v>
      </c>
      <c r="T89" s="237" t="s">
        <v>112</v>
      </c>
      <c r="U89" s="219">
        <v>0</v>
      </c>
      <c r="V89" s="219">
        <f>ROUND(E89*U89,2)</f>
        <v>0</v>
      </c>
      <c r="W89" s="219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211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51" t="s">
        <v>220</v>
      </c>
      <c r="D90" s="220"/>
      <c r="E90" s="221">
        <v>0.02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117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51" t="s">
        <v>221</v>
      </c>
      <c r="D91" s="220"/>
      <c r="E91" s="221">
        <v>0.24000000000000002</v>
      </c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117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31">
        <v>25</v>
      </c>
      <c r="B92" s="232" t="s">
        <v>222</v>
      </c>
      <c r="C92" s="249" t="s">
        <v>223</v>
      </c>
      <c r="D92" s="233" t="s">
        <v>0</v>
      </c>
      <c r="E92" s="234">
        <v>114.69226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6">
        <v>0</v>
      </c>
      <c r="O92" s="236">
        <f>ROUND(E92*N92,2)</f>
        <v>0</v>
      </c>
      <c r="P92" s="236">
        <v>0</v>
      </c>
      <c r="Q92" s="236">
        <f>ROUND(E92*P92,2)</f>
        <v>0</v>
      </c>
      <c r="R92" s="236" t="s">
        <v>210</v>
      </c>
      <c r="S92" s="236" t="s">
        <v>111</v>
      </c>
      <c r="T92" s="237" t="s">
        <v>112</v>
      </c>
      <c r="U92" s="219">
        <v>0</v>
      </c>
      <c r="V92" s="219">
        <f>ROUND(E92*U92,2)</f>
        <v>0</v>
      </c>
      <c r="W92" s="219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206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50" t="s">
        <v>224</v>
      </c>
      <c r="D93" s="239"/>
      <c r="E93" s="239"/>
      <c r="F93" s="239"/>
      <c r="G93" s="23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115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31">
        <v>26</v>
      </c>
      <c r="B94" s="232" t="s">
        <v>225</v>
      </c>
      <c r="C94" s="249" t="s">
        <v>226</v>
      </c>
      <c r="D94" s="233" t="s">
        <v>227</v>
      </c>
      <c r="E94" s="234">
        <v>13.8</v>
      </c>
      <c r="F94" s="235"/>
      <c r="G94" s="236">
        <f>ROUND(E94*F94,2)</f>
        <v>0</v>
      </c>
      <c r="H94" s="235"/>
      <c r="I94" s="236">
        <f>ROUND(E94*H94,2)</f>
        <v>0</v>
      </c>
      <c r="J94" s="235"/>
      <c r="K94" s="236">
        <f>ROUND(E94*J94,2)</f>
        <v>0</v>
      </c>
      <c r="L94" s="236">
        <v>21</v>
      </c>
      <c r="M94" s="236">
        <f>G94*(1+L94/100)</f>
        <v>0</v>
      </c>
      <c r="N94" s="236">
        <v>0.5</v>
      </c>
      <c r="O94" s="236">
        <f>ROUND(E94*N94,2)</f>
        <v>6.9</v>
      </c>
      <c r="P94" s="236">
        <v>0</v>
      </c>
      <c r="Q94" s="236">
        <f>ROUND(E94*P94,2)</f>
        <v>0</v>
      </c>
      <c r="R94" s="236"/>
      <c r="S94" s="236" t="s">
        <v>136</v>
      </c>
      <c r="T94" s="237" t="s">
        <v>137</v>
      </c>
      <c r="U94" s="219">
        <v>0</v>
      </c>
      <c r="V94" s="219">
        <f>ROUND(E94*U94,2)</f>
        <v>0</v>
      </c>
      <c r="W94" s="219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113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51" t="s">
        <v>212</v>
      </c>
      <c r="D95" s="220"/>
      <c r="E95" s="221"/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117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51" t="s">
        <v>228</v>
      </c>
      <c r="D96" s="220"/>
      <c r="E96" s="221">
        <v>13.8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117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1">
        <v>27</v>
      </c>
      <c r="B97" s="232" t="s">
        <v>229</v>
      </c>
      <c r="C97" s="249" t="s">
        <v>230</v>
      </c>
      <c r="D97" s="233" t="s">
        <v>227</v>
      </c>
      <c r="E97" s="234">
        <v>408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6">
        <v>0.5</v>
      </c>
      <c r="O97" s="236">
        <f>ROUND(E97*N97,2)</f>
        <v>204</v>
      </c>
      <c r="P97" s="236">
        <v>0</v>
      </c>
      <c r="Q97" s="236">
        <f>ROUND(E97*P97,2)</f>
        <v>0</v>
      </c>
      <c r="R97" s="236"/>
      <c r="S97" s="236" t="s">
        <v>136</v>
      </c>
      <c r="T97" s="237" t="s">
        <v>137</v>
      </c>
      <c r="U97" s="219">
        <v>0</v>
      </c>
      <c r="V97" s="219">
        <f>ROUND(E97*U97,2)</f>
        <v>0</v>
      </c>
      <c r="W97" s="219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113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17"/>
      <c r="B98" s="218"/>
      <c r="C98" s="251" t="s">
        <v>231</v>
      </c>
      <c r="D98" s="220"/>
      <c r="E98" s="221"/>
      <c r="F98" s="219"/>
      <c r="G98" s="219"/>
      <c r="H98" s="219"/>
      <c r="I98" s="219"/>
      <c r="J98" s="219"/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117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51" t="s">
        <v>232</v>
      </c>
      <c r="D99" s="220"/>
      <c r="E99" s="221">
        <v>408</v>
      </c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117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x14ac:dyDescent="0.2">
      <c r="A100" s="225" t="s">
        <v>105</v>
      </c>
      <c r="B100" s="226" t="s">
        <v>72</v>
      </c>
      <c r="C100" s="248" t="s">
        <v>73</v>
      </c>
      <c r="D100" s="227"/>
      <c r="E100" s="228"/>
      <c r="F100" s="229"/>
      <c r="G100" s="229">
        <f>SUMIF(AG101:AG163,"&lt;&gt;NOR",G101:G163)</f>
        <v>0</v>
      </c>
      <c r="H100" s="229"/>
      <c r="I100" s="229">
        <f>SUM(I101:I163)</f>
        <v>0</v>
      </c>
      <c r="J100" s="229"/>
      <c r="K100" s="229">
        <f>SUM(K101:K163)</f>
        <v>0</v>
      </c>
      <c r="L100" s="229"/>
      <c r="M100" s="229">
        <f>SUM(M101:M163)</f>
        <v>0</v>
      </c>
      <c r="N100" s="229"/>
      <c r="O100" s="229">
        <f>SUM(O101:O163)</f>
        <v>1.34</v>
      </c>
      <c r="P100" s="229"/>
      <c r="Q100" s="229">
        <f>SUM(Q101:Q163)</f>
        <v>0</v>
      </c>
      <c r="R100" s="229"/>
      <c r="S100" s="229"/>
      <c r="T100" s="230"/>
      <c r="U100" s="224"/>
      <c r="V100" s="224">
        <f>SUM(V101:V163)</f>
        <v>90.820000000000007</v>
      </c>
      <c r="W100" s="224"/>
      <c r="AG100" t="s">
        <v>106</v>
      </c>
    </row>
    <row r="101" spans="1:60" outlineLevel="1" x14ac:dyDescent="0.2">
      <c r="A101" s="231">
        <v>28</v>
      </c>
      <c r="B101" s="232" t="s">
        <v>233</v>
      </c>
      <c r="C101" s="249" t="s">
        <v>234</v>
      </c>
      <c r="D101" s="233" t="s">
        <v>140</v>
      </c>
      <c r="E101" s="234">
        <v>13.32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7.1000000000000002E-4</v>
      </c>
      <c r="O101" s="236">
        <f>ROUND(E101*N101,2)</f>
        <v>0.01</v>
      </c>
      <c r="P101" s="236">
        <v>0</v>
      </c>
      <c r="Q101" s="236">
        <f>ROUND(E101*P101,2)</f>
        <v>0</v>
      </c>
      <c r="R101" s="236" t="s">
        <v>235</v>
      </c>
      <c r="S101" s="236" t="s">
        <v>111</v>
      </c>
      <c r="T101" s="237" t="s">
        <v>112</v>
      </c>
      <c r="U101" s="219">
        <v>0.34</v>
      </c>
      <c r="V101" s="219">
        <f>ROUND(E101*U101,2)</f>
        <v>4.53</v>
      </c>
      <c r="W101" s="219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211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1" t="s">
        <v>236</v>
      </c>
      <c r="D102" s="220"/>
      <c r="E102" s="221">
        <v>13.32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117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31">
        <v>29</v>
      </c>
      <c r="B103" s="232" t="s">
        <v>237</v>
      </c>
      <c r="C103" s="249" t="s">
        <v>238</v>
      </c>
      <c r="D103" s="233" t="s">
        <v>239</v>
      </c>
      <c r="E103" s="234">
        <v>1027.2969000000001</v>
      </c>
      <c r="F103" s="235"/>
      <c r="G103" s="236">
        <f>ROUND(E103*F103,2)</f>
        <v>0</v>
      </c>
      <c r="H103" s="235"/>
      <c r="I103" s="236">
        <f>ROUND(E103*H103,2)</f>
        <v>0</v>
      </c>
      <c r="J103" s="235"/>
      <c r="K103" s="236">
        <f>ROUND(E103*J103,2)</f>
        <v>0</v>
      </c>
      <c r="L103" s="236">
        <v>21</v>
      </c>
      <c r="M103" s="236">
        <f>G103*(1+L103/100)</f>
        <v>0</v>
      </c>
      <c r="N103" s="236">
        <v>5.0000000000000002E-5</v>
      </c>
      <c r="O103" s="236">
        <f>ROUND(E103*N103,2)</f>
        <v>0.05</v>
      </c>
      <c r="P103" s="236">
        <v>0</v>
      </c>
      <c r="Q103" s="236">
        <f>ROUND(E103*P103,2)</f>
        <v>0</v>
      </c>
      <c r="R103" s="236" t="s">
        <v>235</v>
      </c>
      <c r="S103" s="236" t="s">
        <v>111</v>
      </c>
      <c r="T103" s="237" t="s">
        <v>112</v>
      </c>
      <c r="U103" s="219">
        <v>8.4000000000000005E-2</v>
      </c>
      <c r="V103" s="219">
        <f>ROUND(E103*U103,2)</f>
        <v>86.29</v>
      </c>
      <c r="W103" s="219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211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17"/>
      <c r="B104" s="218"/>
      <c r="C104" s="251" t="s">
        <v>240</v>
      </c>
      <c r="D104" s="220"/>
      <c r="E104" s="221"/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117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1" t="s">
        <v>150</v>
      </c>
      <c r="D105" s="220"/>
      <c r="E105" s="221"/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117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51" t="s">
        <v>241</v>
      </c>
      <c r="D106" s="220"/>
      <c r="E106" s="221">
        <v>201</v>
      </c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117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51" t="s">
        <v>152</v>
      </c>
      <c r="D107" s="220"/>
      <c r="E107" s="221"/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117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51" t="s">
        <v>242</v>
      </c>
      <c r="D108" s="220"/>
      <c r="E108" s="221">
        <v>412.05</v>
      </c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117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7"/>
      <c r="B109" s="218"/>
      <c r="C109" s="251" t="s">
        <v>154</v>
      </c>
      <c r="D109" s="220"/>
      <c r="E109" s="221"/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117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51" t="s">
        <v>243</v>
      </c>
      <c r="D110" s="220"/>
      <c r="E110" s="221">
        <v>196.13000000000002</v>
      </c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117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51" t="s">
        <v>156</v>
      </c>
      <c r="D111" s="220"/>
      <c r="E111" s="221"/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117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51" t="s">
        <v>244</v>
      </c>
      <c r="D112" s="220"/>
      <c r="E112" s="221">
        <v>125.78</v>
      </c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117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51" t="s">
        <v>158</v>
      </c>
      <c r="D113" s="220"/>
      <c r="E113" s="221"/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117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51" t="s">
        <v>245</v>
      </c>
      <c r="D114" s="220"/>
      <c r="E114" s="221">
        <v>21.73</v>
      </c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117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51" t="s">
        <v>160</v>
      </c>
      <c r="D115" s="220"/>
      <c r="E115" s="221"/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117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51" t="s">
        <v>246</v>
      </c>
      <c r="D116" s="220"/>
      <c r="E116" s="221">
        <v>21.700000000000003</v>
      </c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117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17"/>
      <c r="B117" s="218"/>
      <c r="C117" s="253" t="s">
        <v>162</v>
      </c>
      <c r="D117" s="222"/>
      <c r="E117" s="223"/>
      <c r="F117" s="219"/>
      <c r="G117" s="219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0"/>
      <c r="Y117" s="210"/>
      <c r="Z117" s="210"/>
      <c r="AA117" s="210"/>
      <c r="AB117" s="210"/>
      <c r="AC117" s="210"/>
      <c r="AD117" s="210"/>
      <c r="AE117" s="210"/>
      <c r="AF117" s="210"/>
      <c r="AG117" s="210" t="s">
        <v>117</v>
      </c>
      <c r="AH117" s="210">
        <v>1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51" t="s">
        <v>163</v>
      </c>
      <c r="D118" s="220"/>
      <c r="E118" s="221"/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117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7"/>
      <c r="B119" s="218"/>
      <c r="C119" s="251" t="s">
        <v>247</v>
      </c>
      <c r="D119" s="220"/>
      <c r="E119" s="221">
        <v>48.92</v>
      </c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117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31">
        <v>30</v>
      </c>
      <c r="B120" s="232" t="s">
        <v>248</v>
      </c>
      <c r="C120" s="249" t="s">
        <v>249</v>
      </c>
      <c r="D120" s="233" t="s">
        <v>0</v>
      </c>
      <c r="E120" s="234">
        <v>814.82049000000006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6">
        <v>0</v>
      </c>
      <c r="O120" s="236">
        <f>ROUND(E120*N120,2)</f>
        <v>0</v>
      </c>
      <c r="P120" s="236">
        <v>0</v>
      </c>
      <c r="Q120" s="236">
        <f>ROUND(E120*P120,2)</f>
        <v>0</v>
      </c>
      <c r="R120" s="236" t="s">
        <v>235</v>
      </c>
      <c r="S120" s="236" t="s">
        <v>111</v>
      </c>
      <c r="T120" s="237" t="s">
        <v>112</v>
      </c>
      <c r="U120" s="219">
        <v>0</v>
      </c>
      <c r="V120" s="219">
        <f>ROUND(E120*U120,2)</f>
        <v>0</v>
      </c>
      <c r="W120" s="219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206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50" t="s">
        <v>224</v>
      </c>
      <c r="D121" s="239"/>
      <c r="E121" s="239"/>
      <c r="F121" s="239"/>
      <c r="G121" s="23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0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115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31">
        <v>31</v>
      </c>
      <c r="B122" s="232" t="s">
        <v>250</v>
      </c>
      <c r="C122" s="249" t="s">
        <v>251</v>
      </c>
      <c r="D122" s="233" t="s">
        <v>146</v>
      </c>
      <c r="E122" s="234">
        <v>5.3800000000000001E-2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21</v>
      </c>
      <c r="M122" s="236">
        <f>G122*(1+L122/100)</f>
        <v>0</v>
      </c>
      <c r="N122" s="236">
        <v>1</v>
      </c>
      <c r="O122" s="236">
        <f>ROUND(E122*N122,2)</f>
        <v>0.05</v>
      </c>
      <c r="P122" s="236">
        <v>0</v>
      </c>
      <c r="Q122" s="236">
        <f>ROUND(E122*P122,2)</f>
        <v>0</v>
      </c>
      <c r="R122" s="236"/>
      <c r="S122" s="236" t="s">
        <v>136</v>
      </c>
      <c r="T122" s="237" t="s">
        <v>137</v>
      </c>
      <c r="U122" s="219">
        <v>0</v>
      </c>
      <c r="V122" s="219">
        <f>ROUND(E122*U122,2)</f>
        <v>0</v>
      </c>
      <c r="W122" s="219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113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51" t="s">
        <v>163</v>
      </c>
      <c r="D123" s="220"/>
      <c r="E123" s="221"/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117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1" t="s">
        <v>252</v>
      </c>
      <c r="D124" s="220"/>
      <c r="E124" s="221">
        <v>0.05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117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31">
        <v>32</v>
      </c>
      <c r="B125" s="232" t="s">
        <v>253</v>
      </c>
      <c r="C125" s="249" t="s">
        <v>254</v>
      </c>
      <c r="D125" s="233" t="s">
        <v>239</v>
      </c>
      <c r="E125" s="234">
        <v>1027.2969000000001</v>
      </c>
      <c r="F125" s="235"/>
      <c r="G125" s="236">
        <f>ROUND(E125*F125,2)</f>
        <v>0</v>
      </c>
      <c r="H125" s="235"/>
      <c r="I125" s="236">
        <f>ROUND(E125*H125,2)</f>
        <v>0</v>
      </c>
      <c r="J125" s="235"/>
      <c r="K125" s="236">
        <f>ROUND(E125*J125,2)</f>
        <v>0</v>
      </c>
      <c r="L125" s="236">
        <v>21</v>
      </c>
      <c r="M125" s="236">
        <f>G125*(1+L125/100)</f>
        <v>0</v>
      </c>
      <c r="N125" s="236">
        <v>0</v>
      </c>
      <c r="O125" s="236">
        <f>ROUND(E125*N125,2)</f>
        <v>0</v>
      </c>
      <c r="P125" s="236">
        <v>0</v>
      </c>
      <c r="Q125" s="236">
        <f>ROUND(E125*P125,2)</f>
        <v>0</v>
      </c>
      <c r="R125" s="236"/>
      <c r="S125" s="236" t="s">
        <v>136</v>
      </c>
      <c r="T125" s="237" t="s">
        <v>137</v>
      </c>
      <c r="U125" s="219">
        <v>0</v>
      </c>
      <c r="V125" s="219">
        <f>ROUND(E125*U125,2)</f>
        <v>0</v>
      </c>
      <c r="W125" s="219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113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51" t="s">
        <v>240</v>
      </c>
      <c r="D126" s="220"/>
      <c r="E126" s="221"/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117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51" t="s">
        <v>150</v>
      </c>
      <c r="D127" s="220"/>
      <c r="E127" s="221"/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117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51" t="s">
        <v>241</v>
      </c>
      <c r="D128" s="220"/>
      <c r="E128" s="221">
        <v>201</v>
      </c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117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51" t="s">
        <v>152</v>
      </c>
      <c r="D129" s="220"/>
      <c r="E129" s="221"/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117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51" t="s">
        <v>242</v>
      </c>
      <c r="D130" s="220"/>
      <c r="E130" s="221">
        <v>412.05</v>
      </c>
      <c r="F130" s="219"/>
      <c r="G130" s="219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0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117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17"/>
      <c r="B131" s="218"/>
      <c r="C131" s="251" t="s">
        <v>154</v>
      </c>
      <c r="D131" s="220"/>
      <c r="E131" s="221"/>
      <c r="F131" s="219"/>
      <c r="G131" s="219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117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51" t="s">
        <v>243</v>
      </c>
      <c r="D132" s="220"/>
      <c r="E132" s="221">
        <v>196.13000000000002</v>
      </c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117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51" t="s">
        <v>156</v>
      </c>
      <c r="D133" s="220"/>
      <c r="E133" s="221"/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117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1" t="s">
        <v>244</v>
      </c>
      <c r="D134" s="220"/>
      <c r="E134" s="221">
        <v>125.78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117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51" t="s">
        <v>158</v>
      </c>
      <c r="D135" s="220"/>
      <c r="E135" s="221"/>
      <c r="F135" s="219"/>
      <c r="G135" s="219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117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17"/>
      <c r="B136" s="218"/>
      <c r="C136" s="251" t="s">
        <v>245</v>
      </c>
      <c r="D136" s="220"/>
      <c r="E136" s="221">
        <v>21.73</v>
      </c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117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51" t="s">
        <v>160</v>
      </c>
      <c r="D137" s="220"/>
      <c r="E137" s="221"/>
      <c r="F137" s="219"/>
      <c r="G137" s="21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117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51" t="s">
        <v>246</v>
      </c>
      <c r="D138" s="220"/>
      <c r="E138" s="221">
        <v>21.700000000000003</v>
      </c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117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53" t="s">
        <v>162</v>
      </c>
      <c r="D139" s="222"/>
      <c r="E139" s="223"/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0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117</v>
      </c>
      <c r="AH139" s="210">
        <v>1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51" t="s">
        <v>163</v>
      </c>
      <c r="D140" s="220"/>
      <c r="E140" s="221"/>
      <c r="F140" s="219"/>
      <c r="G140" s="219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0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117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17"/>
      <c r="B141" s="218"/>
      <c r="C141" s="251" t="s">
        <v>247</v>
      </c>
      <c r="D141" s="220"/>
      <c r="E141" s="221">
        <v>48.92</v>
      </c>
      <c r="F141" s="219"/>
      <c r="G141" s="219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0"/>
      <c r="Y141" s="210"/>
      <c r="Z141" s="210"/>
      <c r="AA141" s="210"/>
      <c r="AB141" s="210"/>
      <c r="AC141" s="210"/>
      <c r="AD141" s="210"/>
      <c r="AE141" s="210"/>
      <c r="AF141" s="210"/>
      <c r="AG141" s="210" t="s">
        <v>117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ht="22.5" outlineLevel="1" x14ac:dyDescent="0.2">
      <c r="A142" s="231">
        <v>33</v>
      </c>
      <c r="B142" s="232" t="s">
        <v>255</v>
      </c>
      <c r="C142" s="249" t="s">
        <v>256</v>
      </c>
      <c r="D142" s="233" t="s">
        <v>146</v>
      </c>
      <c r="E142" s="234">
        <v>2.3900000000000001E-2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6">
        <v>1</v>
      </c>
      <c r="O142" s="236">
        <f>ROUND(E142*N142,2)</f>
        <v>0.02</v>
      </c>
      <c r="P142" s="236">
        <v>0</v>
      </c>
      <c r="Q142" s="236">
        <f>ROUND(E142*P142,2)</f>
        <v>0</v>
      </c>
      <c r="R142" s="236" t="s">
        <v>186</v>
      </c>
      <c r="S142" s="236" t="s">
        <v>111</v>
      </c>
      <c r="T142" s="237" t="s">
        <v>112</v>
      </c>
      <c r="U142" s="219">
        <v>0</v>
      </c>
      <c r="V142" s="219">
        <f>ROUND(E142*U142,2)</f>
        <v>0</v>
      </c>
      <c r="W142" s="219"/>
      <c r="X142" s="210"/>
      <c r="Y142" s="210"/>
      <c r="Z142" s="210"/>
      <c r="AA142" s="210"/>
      <c r="AB142" s="210"/>
      <c r="AC142" s="210"/>
      <c r="AD142" s="210"/>
      <c r="AE142" s="210"/>
      <c r="AF142" s="210"/>
      <c r="AG142" s="210" t="s">
        <v>257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51" t="s">
        <v>160</v>
      </c>
      <c r="D143" s="220"/>
      <c r="E143" s="221"/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0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117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51" t="s">
        <v>258</v>
      </c>
      <c r="D144" s="220"/>
      <c r="E144" s="221">
        <v>0.02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0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117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ht="22.5" outlineLevel="1" x14ac:dyDescent="0.2">
      <c r="A145" s="231">
        <v>34</v>
      </c>
      <c r="B145" s="232" t="s">
        <v>259</v>
      </c>
      <c r="C145" s="249" t="s">
        <v>260</v>
      </c>
      <c r="D145" s="233" t="s">
        <v>146</v>
      </c>
      <c r="E145" s="234">
        <v>2.3900000000000001E-2</v>
      </c>
      <c r="F145" s="235"/>
      <c r="G145" s="236">
        <f>ROUND(E145*F145,2)</f>
        <v>0</v>
      </c>
      <c r="H145" s="235"/>
      <c r="I145" s="236">
        <f>ROUND(E145*H145,2)</f>
        <v>0</v>
      </c>
      <c r="J145" s="235"/>
      <c r="K145" s="236">
        <f>ROUND(E145*J145,2)</f>
        <v>0</v>
      </c>
      <c r="L145" s="236">
        <v>21</v>
      </c>
      <c r="M145" s="236">
        <f>G145*(1+L145/100)</f>
        <v>0</v>
      </c>
      <c r="N145" s="236">
        <v>1</v>
      </c>
      <c r="O145" s="236">
        <f>ROUND(E145*N145,2)</f>
        <v>0.02</v>
      </c>
      <c r="P145" s="236">
        <v>0</v>
      </c>
      <c r="Q145" s="236">
        <f>ROUND(E145*P145,2)</f>
        <v>0</v>
      </c>
      <c r="R145" s="236" t="s">
        <v>186</v>
      </c>
      <c r="S145" s="236" t="s">
        <v>111</v>
      </c>
      <c r="T145" s="237" t="s">
        <v>112</v>
      </c>
      <c r="U145" s="219">
        <v>0</v>
      </c>
      <c r="V145" s="219">
        <f>ROUND(E145*U145,2)</f>
        <v>0</v>
      </c>
      <c r="W145" s="219"/>
      <c r="X145" s="210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187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17"/>
      <c r="B146" s="218"/>
      <c r="C146" s="251" t="s">
        <v>158</v>
      </c>
      <c r="D146" s="220"/>
      <c r="E146" s="221"/>
      <c r="F146" s="219"/>
      <c r="G146" s="219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10"/>
      <c r="Y146" s="210"/>
      <c r="Z146" s="210"/>
      <c r="AA146" s="210"/>
      <c r="AB146" s="210"/>
      <c r="AC146" s="210"/>
      <c r="AD146" s="210"/>
      <c r="AE146" s="210"/>
      <c r="AF146" s="210"/>
      <c r="AG146" s="210" t="s">
        <v>117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1" x14ac:dyDescent="0.2">
      <c r="A147" s="217"/>
      <c r="B147" s="218"/>
      <c r="C147" s="251" t="s">
        <v>261</v>
      </c>
      <c r="D147" s="220"/>
      <c r="E147" s="221">
        <v>0.02</v>
      </c>
      <c r="F147" s="219"/>
      <c r="G147" s="21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0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117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31">
        <v>35</v>
      </c>
      <c r="B148" s="232" t="s">
        <v>262</v>
      </c>
      <c r="C148" s="249" t="s">
        <v>263</v>
      </c>
      <c r="D148" s="233" t="s">
        <v>146</v>
      </c>
      <c r="E148" s="234">
        <v>0.13840000000000002</v>
      </c>
      <c r="F148" s="235"/>
      <c r="G148" s="236">
        <f>ROUND(E148*F148,2)</f>
        <v>0</v>
      </c>
      <c r="H148" s="235"/>
      <c r="I148" s="236">
        <f>ROUND(E148*H148,2)</f>
        <v>0</v>
      </c>
      <c r="J148" s="235"/>
      <c r="K148" s="236">
        <f>ROUND(E148*J148,2)</f>
        <v>0</v>
      </c>
      <c r="L148" s="236">
        <v>21</v>
      </c>
      <c r="M148" s="236">
        <f>G148*(1+L148/100)</f>
        <v>0</v>
      </c>
      <c r="N148" s="236">
        <v>1</v>
      </c>
      <c r="O148" s="236">
        <f>ROUND(E148*N148,2)</f>
        <v>0.14000000000000001</v>
      </c>
      <c r="P148" s="236">
        <v>0</v>
      </c>
      <c r="Q148" s="236">
        <f>ROUND(E148*P148,2)</f>
        <v>0</v>
      </c>
      <c r="R148" s="236" t="s">
        <v>186</v>
      </c>
      <c r="S148" s="236" t="s">
        <v>264</v>
      </c>
      <c r="T148" s="237" t="s">
        <v>264</v>
      </c>
      <c r="U148" s="219">
        <v>0</v>
      </c>
      <c r="V148" s="219">
        <f>ROUND(E148*U148,2)</f>
        <v>0</v>
      </c>
      <c r="W148" s="219"/>
      <c r="X148" s="210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187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51" t="s">
        <v>156</v>
      </c>
      <c r="D149" s="220"/>
      <c r="E149" s="221"/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0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117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51" t="s">
        <v>265</v>
      </c>
      <c r="D150" s="220"/>
      <c r="E150" s="221">
        <v>0.14000000000000001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0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117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31">
        <v>36</v>
      </c>
      <c r="B151" s="232" t="s">
        <v>266</v>
      </c>
      <c r="C151" s="249" t="s">
        <v>267</v>
      </c>
      <c r="D151" s="233" t="s">
        <v>146</v>
      </c>
      <c r="E151" s="234">
        <v>0.2157</v>
      </c>
      <c r="F151" s="235"/>
      <c r="G151" s="236">
        <f>ROUND(E151*F151,2)</f>
        <v>0</v>
      </c>
      <c r="H151" s="235"/>
      <c r="I151" s="236">
        <f>ROUND(E151*H151,2)</f>
        <v>0</v>
      </c>
      <c r="J151" s="235"/>
      <c r="K151" s="236">
        <f>ROUND(E151*J151,2)</f>
        <v>0</v>
      </c>
      <c r="L151" s="236">
        <v>21</v>
      </c>
      <c r="M151" s="236">
        <f>G151*(1+L151/100)</f>
        <v>0</v>
      </c>
      <c r="N151" s="236">
        <v>1</v>
      </c>
      <c r="O151" s="236">
        <f>ROUND(E151*N151,2)</f>
        <v>0.22</v>
      </c>
      <c r="P151" s="236">
        <v>0</v>
      </c>
      <c r="Q151" s="236">
        <f>ROUND(E151*P151,2)</f>
        <v>0</v>
      </c>
      <c r="R151" s="236" t="s">
        <v>186</v>
      </c>
      <c r="S151" s="236" t="s">
        <v>264</v>
      </c>
      <c r="T151" s="237" t="s">
        <v>264</v>
      </c>
      <c r="U151" s="219">
        <v>0</v>
      </c>
      <c r="V151" s="219">
        <f>ROUND(E151*U151,2)</f>
        <v>0</v>
      </c>
      <c r="W151" s="219"/>
      <c r="X151" s="210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187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1" x14ac:dyDescent="0.2">
      <c r="A152" s="217"/>
      <c r="B152" s="218"/>
      <c r="C152" s="251" t="s">
        <v>154</v>
      </c>
      <c r="D152" s="220"/>
      <c r="E152" s="221"/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0"/>
      <c r="Y152" s="210"/>
      <c r="Z152" s="210"/>
      <c r="AA152" s="210"/>
      <c r="AB152" s="210"/>
      <c r="AC152" s="210"/>
      <c r="AD152" s="210"/>
      <c r="AE152" s="210"/>
      <c r="AF152" s="210"/>
      <c r="AG152" s="210" t="s">
        <v>117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17"/>
      <c r="B153" s="218"/>
      <c r="C153" s="251" t="s">
        <v>268</v>
      </c>
      <c r="D153" s="220"/>
      <c r="E153" s="221">
        <v>0.22</v>
      </c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 t="s">
        <v>117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31">
        <v>37</v>
      </c>
      <c r="B154" s="232" t="s">
        <v>269</v>
      </c>
      <c r="C154" s="249" t="s">
        <v>270</v>
      </c>
      <c r="D154" s="233" t="s">
        <v>146</v>
      </c>
      <c r="E154" s="234">
        <v>0.67440000000000011</v>
      </c>
      <c r="F154" s="235"/>
      <c r="G154" s="236">
        <f>ROUND(E154*F154,2)</f>
        <v>0</v>
      </c>
      <c r="H154" s="235"/>
      <c r="I154" s="236">
        <f>ROUND(E154*H154,2)</f>
        <v>0</v>
      </c>
      <c r="J154" s="235"/>
      <c r="K154" s="236">
        <f>ROUND(E154*J154,2)</f>
        <v>0</v>
      </c>
      <c r="L154" s="236">
        <v>21</v>
      </c>
      <c r="M154" s="236">
        <f>G154*(1+L154/100)</f>
        <v>0</v>
      </c>
      <c r="N154" s="236">
        <v>1</v>
      </c>
      <c r="O154" s="236">
        <f>ROUND(E154*N154,2)</f>
        <v>0.67</v>
      </c>
      <c r="P154" s="236">
        <v>0</v>
      </c>
      <c r="Q154" s="236">
        <f>ROUND(E154*P154,2)</f>
        <v>0</v>
      </c>
      <c r="R154" s="236" t="s">
        <v>186</v>
      </c>
      <c r="S154" s="236" t="s">
        <v>111</v>
      </c>
      <c r="T154" s="237" t="s">
        <v>112</v>
      </c>
      <c r="U154" s="219">
        <v>0</v>
      </c>
      <c r="V154" s="219">
        <f>ROUND(E154*U154,2)</f>
        <v>0</v>
      </c>
      <c r="W154" s="219"/>
      <c r="X154" s="210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187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51" t="s">
        <v>150</v>
      </c>
      <c r="D155" s="220"/>
      <c r="E155" s="221"/>
      <c r="F155" s="219"/>
      <c r="G155" s="219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117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51" t="s">
        <v>271</v>
      </c>
      <c r="D156" s="220"/>
      <c r="E156" s="221">
        <v>0.22</v>
      </c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117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51" t="s">
        <v>152</v>
      </c>
      <c r="D157" s="220"/>
      <c r="E157" s="221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117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7"/>
      <c r="B158" s="218"/>
      <c r="C158" s="251" t="s">
        <v>272</v>
      </c>
      <c r="D158" s="220"/>
      <c r="E158" s="221">
        <v>0.45</v>
      </c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117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ht="33.75" outlineLevel="1" x14ac:dyDescent="0.2">
      <c r="A159" s="231">
        <v>38</v>
      </c>
      <c r="B159" s="232" t="s">
        <v>273</v>
      </c>
      <c r="C159" s="249" t="s">
        <v>274</v>
      </c>
      <c r="D159" s="233" t="s">
        <v>140</v>
      </c>
      <c r="E159" s="234">
        <v>14.985000000000001</v>
      </c>
      <c r="F159" s="235"/>
      <c r="G159" s="236">
        <f>ROUND(E159*F159,2)</f>
        <v>0</v>
      </c>
      <c r="H159" s="235"/>
      <c r="I159" s="236">
        <f>ROUND(E159*H159,2)</f>
        <v>0</v>
      </c>
      <c r="J159" s="235"/>
      <c r="K159" s="236">
        <f>ROUND(E159*J159,2)</f>
        <v>0</v>
      </c>
      <c r="L159" s="236">
        <v>21</v>
      </c>
      <c r="M159" s="236">
        <f>G159*(1+L159/100)</f>
        <v>0</v>
      </c>
      <c r="N159" s="236">
        <v>1.0400000000000001E-2</v>
      </c>
      <c r="O159" s="236">
        <f>ROUND(E159*N159,2)</f>
        <v>0.16</v>
      </c>
      <c r="P159" s="236">
        <v>0</v>
      </c>
      <c r="Q159" s="236">
        <f>ROUND(E159*P159,2)</f>
        <v>0</v>
      </c>
      <c r="R159" s="236" t="s">
        <v>186</v>
      </c>
      <c r="S159" s="236" t="s">
        <v>111</v>
      </c>
      <c r="T159" s="237" t="s">
        <v>112</v>
      </c>
      <c r="U159" s="219">
        <v>0</v>
      </c>
      <c r="V159" s="219">
        <f>ROUND(E159*U159,2)</f>
        <v>0</v>
      </c>
      <c r="W159" s="219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 t="s">
        <v>257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17"/>
      <c r="B160" s="218"/>
      <c r="C160" s="251" t="s">
        <v>275</v>
      </c>
      <c r="D160" s="220"/>
      <c r="E160" s="221"/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 t="s">
        <v>117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17"/>
      <c r="B161" s="218"/>
      <c r="C161" s="251" t="s">
        <v>276</v>
      </c>
      <c r="D161" s="220"/>
      <c r="E161" s="221">
        <v>11.99</v>
      </c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 t="s">
        <v>117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51" t="s">
        <v>277</v>
      </c>
      <c r="D162" s="220"/>
      <c r="E162" s="221"/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117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17"/>
      <c r="B163" s="218"/>
      <c r="C163" s="251" t="s">
        <v>278</v>
      </c>
      <c r="D163" s="220"/>
      <c r="E163" s="221">
        <v>3</v>
      </c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 t="s">
        <v>117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x14ac:dyDescent="0.2">
      <c r="A164" s="225" t="s">
        <v>105</v>
      </c>
      <c r="B164" s="226" t="s">
        <v>74</v>
      </c>
      <c r="C164" s="248" t="s">
        <v>75</v>
      </c>
      <c r="D164" s="227"/>
      <c r="E164" s="228"/>
      <c r="F164" s="229"/>
      <c r="G164" s="229">
        <f>SUMIF(AG165:AG167,"&lt;&gt;NOR",G165:G167)</f>
        <v>0</v>
      </c>
      <c r="H164" s="229"/>
      <c r="I164" s="229">
        <f>SUM(I165:I167)</f>
        <v>0</v>
      </c>
      <c r="J164" s="229"/>
      <c r="K164" s="229">
        <f>SUM(K165:K167)</f>
        <v>0</v>
      </c>
      <c r="L164" s="229"/>
      <c r="M164" s="229">
        <f>SUM(M165:M167)</f>
        <v>0</v>
      </c>
      <c r="N164" s="229"/>
      <c r="O164" s="229">
        <f>SUM(O165:O167)</f>
        <v>0.01</v>
      </c>
      <c r="P164" s="229"/>
      <c r="Q164" s="229">
        <f>SUM(Q165:Q167)</f>
        <v>0</v>
      </c>
      <c r="R164" s="229"/>
      <c r="S164" s="229"/>
      <c r="T164" s="230"/>
      <c r="U164" s="224"/>
      <c r="V164" s="224">
        <f>SUM(V165:V167)</f>
        <v>15.84</v>
      </c>
      <c r="W164" s="224"/>
      <c r="AG164" t="s">
        <v>106</v>
      </c>
    </row>
    <row r="165" spans="1:60" outlineLevel="1" x14ac:dyDescent="0.2">
      <c r="A165" s="231">
        <v>39</v>
      </c>
      <c r="B165" s="232" t="s">
        <v>279</v>
      </c>
      <c r="C165" s="249" t="s">
        <v>280</v>
      </c>
      <c r="D165" s="233" t="s">
        <v>140</v>
      </c>
      <c r="E165" s="234">
        <v>42.824000000000005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6">
        <v>1.8000000000000001E-4</v>
      </c>
      <c r="O165" s="236">
        <f>ROUND(E165*N165,2)</f>
        <v>0.01</v>
      </c>
      <c r="P165" s="236">
        <v>0</v>
      </c>
      <c r="Q165" s="236">
        <f>ROUND(E165*P165,2)</f>
        <v>0</v>
      </c>
      <c r="R165" s="236" t="s">
        <v>281</v>
      </c>
      <c r="S165" s="236" t="s">
        <v>111</v>
      </c>
      <c r="T165" s="237" t="s">
        <v>112</v>
      </c>
      <c r="U165" s="219">
        <v>0.37000000000000005</v>
      </c>
      <c r="V165" s="219">
        <f>ROUND(E165*U165,2)</f>
        <v>15.84</v>
      </c>
      <c r="W165" s="219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 t="s">
        <v>282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17"/>
      <c r="B166" s="218"/>
      <c r="C166" s="251" t="s">
        <v>283</v>
      </c>
      <c r="D166" s="220"/>
      <c r="E166" s="221">
        <v>2.02</v>
      </c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 t="s">
        <v>117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51" t="s">
        <v>284</v>
      </c>
      <c r="D167" s="220"/>
      <c r="E167" s="221">
        <v>40.800000000000004</v>
      </c>
      <c r="F167" s="219"/>
      <c r="G167" s="219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117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x14ac:dyDescent="0.2">
      <c r="A168" s="225" t="s">
        <v>105</v>
      </c>
      <c r="B168" s="226" t="s">
        <v>76</v>
      </c>
      <c r="C168" s="248" t="s">
        <v>77</v>
      </c>
      <c r="D168" s="227"/>
      <c r="E168" s="228"/>
      <c r="F168" s="229"/>
      <c r="G168" s="229">
        <f>SUMIF(AG169:AG174,"&lt;&gt;NOR",G169:G174)</f>
        <v>0</v>
      </c>
      <c r="H168" s="229"/>
      <c r="I168" s="229">
        <f>SUM(I169:I174)</f>
        <v>0</v>
      </c>
      <c r="J168" s="229"/>
      <c r="K168" s="229">
        <f>SUM(K169:K174)</f>
        <v>0</v>
      </c>
      <c r="L168" s="229"/>
      <c r="M168" s="229">
        <f>SUM(M169:M174)</f>
        <v>0</v>
      </c>
      <c r="N168" s="229"/>
      <c r="O168" s="229">
        <f>SUM(O169:O174)</f>
        <v>0</v>
      </c>
      <c r="P168" s="229"/>
      <c r="Q168" s="229">
        <f>SUM(Q169:Q174)</f>
        <v>0</v>
      </c>
      <c r="R168" s="229"/>
      <c r="S168" s="229"/>
      <c r="T168" s="230"/>
      <c r="U168" s="224"/>
      <c r="V168" s="224">
        <f>SUM(V169:V174)</f>
        <v>0</v>
      </c>
      <c r="W168" s="224"/>
      <c r="AG168" t="s">
        <v>106</v>
      </c>
    </row>
    <row r="169" spans="1:60" outlineLevel="1" x14ac:dyDescent="0.2">
      <c r="A169" s="231">
        <v>40</v>
      </c>
      <c r="B169" s="232" t="s">
        <v>285</v>
      </c>
      <c r="C169" s="249" t="s">
        <v>286</v>
      </c>
      <c r="D169" s="233" t="s">
        <v>287</v>
      </c>
      <c r="E169" s="234">
        <v>3</v>
      </c>
      <c r="F169" s="235"/>
      <c r="G169" s="236">
        <f>ROUND(E169*F169,2)</f>
        <v>0</v>
      </c>
      <c r="H169" s="235"/>
      <c r="I169" s="236">
        <f>ROUND(E169*H169,2)</f>
        <v>0</v>
      </c>
      <c r="J169" s="235"/>
      <c r="K169" s="236">
        <f>ROUND(E169*J169,2)</f>
        <v>0</v>
      </c>
      <c r="L169" s="236">
        <v>21</v>
      </c>
      <c r="M169" s="236">
        <f>G169*(1+L169/100)</f>
        <v>0</v>
      </c>
      <c r="N169" s="236">
        <v>0</v>
      </c>
      <c r="O169" s="236">
        <f>ROUND(E169*N169,2)</f>
        <v>0</v>
      </c>
      <c r="P169" s="236">
        <v>0</v>
      </c>
      <c r="Q169" s="236">
        <f>ROUND(E169*P169,2)</f>
        <v>0</v>
      </c>
      <c r="R169" s="236"/>
      <c r="S169" s="236" t="s">
        <v>136</v>
      </c>
      <c r="T169" s="237" t="s">
        <v>137</v>
      </c>
      <c r="U169" s="219">
        <v>0</v>
      </c>
      <c r="V169" s="219">
        <f>ROUND(E169*U169,2)</f>
        <v>0</v>
      </c>
      <c r="W169" s="219"/>
      <c r="X169" s="210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113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17"/>
      <c r="B170" s="218"/>
      <c r="C170" s="251" t="s">
        <v>288</v>
      </c>
      <c r="D170" s="220"/>
      <c r="E170" s="221"/>
      <c r="F170" s="219"/>
      <c r="G170" s="219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0"/>
      <c r="Y170" s="210"/>
      <c r="Z170" s="210"/>
      <c r="AA170" s="210"/>
      <c r="AB170" s="210"/>
      <c r="AC170" s="210"/>
      <c r="AD170" s="210"/>
      <c r="AE170" s="210"/>
      <c r="AF170" s="210"/>
      <c r="AG170" s="210" t="s">
        <v>117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17"/>
      <c r="B171" s="218"/>
      <c r="C171" s="251" t="s">
        <v>45</v>
      </c>
      <c r="D171" s="220"/>
      <c r="E171" s="221">
        <v>1</v>
      </c>
      <c r="F171" s="219"/>
      <c r="G171" s="219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117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17"/>
      <c r="B172" s="218"/>
      <c r="C172" s="251" t="s">
        <v>289</v>
      </c>
      <c r="D172" s="220"/>
      <c r="E172" s="221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0"/>
      <c r="Y172" s="210"/>
      <c r="Z172" s="210"/>
      <c r="AA172" s="210"/>
      <c r="AB172" s="210"/>
      <c r="AC172" s="210"/>
      <c r="AD172" s="210"/>
      <c r="AE172" s="210"/>
      <c r="AF172" s="210"/>
      <c r="AG172" s="210" t="s">
        <v>117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51" t="s">
        <v>58</v>
      </c>
      <c r="D173" s="220"/>
      <c r="E173" s="221">
        <v>2</v>
      </c>
      <c r="F173" s="219"/>
      <c r="G173" s="219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0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117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40">
        <v>41</v>
      </c>
      <c r="B174" s="241" t="s">
        <v>290</v>
      </c>
      <c r="C174" s="252" t="s">
        <v>291</v>
      </c>
      <c r="D174" s="242" t="s">
        <v>287</v>
      </c>
      <c r="E174" s="243">
        <v>1</v>
      </c>
      <c r="F174" s="244"/>
      <c r="G174" s="245">
        <f>ROUND(E174*F174,2)</f>
        <v>0</v>
      </c>
      <c r="H174" s="244"/>
      <c r="I174" s="245">
        <f>ROUND(E174*H174,2)</f>
        <v>0</v>
      </c>
      <c r="J174" s="244"/>
      <c r="K174" s="245">
        <f>ROUND(E174*J174,2)</f>
        <v>0</v>
      </c>
      <c r="L174" s="245">
        <v>21</v>
      </c>
      <c r="M174" s="245">
        <f>G174*(1+L174/100)</f>
        <v>0</v>
      </c>
      <c r="N174" s="245">
        <v>0</v>
      </c>
      <c r="O174" s="245">
        <f>ROUND(E174*N174,2)</f>
        <v>0</v>
      </c>
      <c r="P174" s="245">
        <v>0</v>
      </c>
      <c r="Q174" s="245">
        <f>ROUND(E174*P174,2)</f>
        <v>0</v>
      </c>
      <c r="R174" s="245"/>
      <c r="S174" s="245" t="s">
        <v>136</v>
      </c>
      <c r="T174" s="246" t="s">
        <v>137</v>
      </c>
      <c r="U174" s="219">
        <v>0</v>
      </c>
      <c r="V174" s="219">
        <f>ROUND(E174*U174,2)</f>
        <v>0</v>
      </c>
      <c r="W174" s="219"/>
      <c r="X174" s="210"/>
      <c r="Y174" s="210"/>
      <c r="Z174" s="210"/>
      <c r="AA174" s="210"/>
      <c r="AB174" s="210"/>
      <c r="AC174" s="210"/>
      <c r="AD174" s="210"/>
      <c r="AE174" s="210"/>
      <c r="AF174" s="210"/>
      <c r="AG174" s="210" t="s">
        <v>113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x14ac:dyDescent="0.2">
      <c r="A175" s="225" t="s">
        <v>105</v>
      </c>
      <c r="B175" s="226" t="s">
        <v>78</v>
      </c>
      <c r="C175" s="248" t="s">
        <v>27</v>
      </c>
      <c r="D175" s="227"/>
      <c r="E175" s="228"/>
      <c r="F175" s="229"/>
      <c r="G175" s="229">
        <f>SUMIF(AG176:AG183,"&lt;&gt;NOR",G176:G183)</f>
        <v>0</v>
      </c>
      <c r="H175" s="229"/>
      <c r="I175" s="229">
        <f>SUM(I176:I183)</f>
        <v>0</v>
      </c>
      <c r="J175" s="229"/>
      <c r="K175" s="229">
        <f>SUM(K176:K183)</f>
        <v>0</v>
      </c>
      <c r="L175" s="229"/>
      <c r="M175" s="229">
        <f>SUM(M176:M183)</f>
        <v>0</v>
      </c>
      <c r="N175" s="229"/>
      <c r="O175" s="229">
        <f>SUM(O176:O183)</f>
        <v>0</v>
      </c>
      <c r="P175" s="229"/>
      <c r="Q175" s="229">
        <f>SUM(Q176:Q183)</f>
        <v>0</v>
      </c>
      <c r="R175" s="229"/>
      <c r="S175" s="229"/>
      <c r="T175" s="230"/>
      <c r="U175" s="224"/>
      <c r="V175" s="224">
        <f>SUM(V176:V183)</f>
        <v>0</v>
      </c>
      <c r="W175" s="224"/>
      <c r="AG175" t="s">
        <v>106</v>
      </c>
    </row>
    <row r="176" spans="1:60" outlineLevel="1" x14ac:dyDescent="0.2">
      <c r="A176" s="240">
        <v>42</v>
      </c>
      <c r="B176" s="241" t="s">
        <v>292</v>
      </c>
      <c r="C176" s="252" t="s">
        <v>293</v>
      </c>
      <c r="D176" s="242" t="s">
        <v>294</v>
      </c>
      <c r="E176" s="243">
        <v>1</v>
      </c>
      <c r="F176" s="244"/>
      <c r="G176" s="245">
        <f>ROUND(E176*F176,2)</f>
        <v>0</v>
      </c>
      <c r="H176" s="244"/>
      <c r="I176" s="245">
        <f>ROUND(E176*H176,2)</f>
        <v>0</v>
      </c>
      <c r="J176" s="244"/>
      <c r="K176" s="245">
        <f>ROUND(E176*J176,2)</f>
        <v>0</v>
      </c>
      <c r="L176" s="245">
        <v>21</v>
      </c>
      <c r="M176" s="245">
        <f>G176*(1+L176/100)</f>
        <v>0</v>
      </c>
      <c r="N176" s="245">
        <v>0</v>
      </c>
      <c r="O176" s="245">
        <f>ROUND(E176*N176,2)</f>
        <v>0</v>
      </c>
      <c r="P176" s="245">
        <v>0</v>
      </c>
      <c r="Q176" s="245">
        <f>ROUND(E176*P176,2)</f>
        <v>0</v>
      </c>
      <c r="R176" s="245"/>
      <c r="S176" s="245" t="s">
        <v>111</v>
      </c>
      <c r="T176" s="246" t="s">
        <v>137</v>
      </c>
      <c r="U176" s="219">
        <v>0</v>
      </c>
      <c r="V176" s="219">
        <f>ROUND(E176*U176,2)</f>
        <v>0</v>
      </c>
      <c r="W176" s="219"/>
      <c r="X176" s="210"/>
      <c r="Y176" s="210"/>
      <c r="Z176" s="210"/>
      <c r="AA176" s="210"/>
      <c r="AB176" s="210"/>
      <c r="AC176" s="210"/>
      <c r="AD176" s="210"/>
      <c r="AE176" s="210"/>
      <c r="AF176" s="210"/>
      <c r="AG176" s="210" t="s">
        <v>295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40">
        <v>43</v>
      </c>
      <c r="B177" s="241" t="s">
        <v>296</v>
      </c>
      <c r="C177" s="252" t="s">
        <v>297</v>
      </c>
      <c r="D177" s="242" t="s">
        <v>294</v>
      </c>
      <c r="E177" s="243">
        <v>1</v>
      </c>
      <c r="F177" s="244"/>
      <c r="G177" s="245">
        <f>ROUND(E177*F177,2)</f>
        <v>0</v>
      </c>
      <c r="H177" s="244"/>
      <c r="I177" s="245">
        <f>ROUND(E177*H177,2)</f>
        <v>0</v>
      </c>
      <c r="J177" s="244"/>
      <c r="K177" s="245">
        <f>ROUND(E177*J177,2)</f>
        <v>0</v>
      </c>
      <c r="L177" s="245">
        <v>21</v>
      </c>
      <c r="M177" s="245">
        <f>G177*(1+L177/100)</f>
        <v>0</v>
      </c>
      <c r="N177" s="245">
        <v>0</v>
      </c>
      <c r="O177" s="245">
        <f>ROUND(E177*N177,2)</f>
        <v>0</v>
      </c>
      <c r="P177" s="245">
        <v>0</v>
      </c>
      <c r="Q177" s="245">
        <f>ROUND(E177*P177,2)</f>
        <v>0</v>
      </c>
      <c r="R177" s="245"/>
      <c r="S177" s="245" t="s">
        <v>136</v>
      </c>
      <c r="T177" s="246" t="s">
        <v>137</v>
      </c>
      <c r="U177" s="219">
        <v>0</v>
      </c>
      <c r="V177" s="219">
        <f>ROUND(E177*U177,2)</f>
        <v>0</v>
      </c>
      <c r="W177" s="219"/>
      <c r="X177" s="210"/>
      <c r="Y177" s="210"/>
      <c r="Z177" s="210"/>
      <c r="AA177" s="210"/>
      <c r="AB177" s="210"/>
      <c r="AC177" s="210"/>
      <c r="AD177" s="210"/>
      <c r="AE177" s="210"/>
      <c r="AF177" s="210"/>
      <c r="AG177" s="210" t="s">
        <v>295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40">
        <v>44</v>
      </c>
      <c r="B178" s="241" t="s">
        <v>298</v>
      </c>
      <c r="C178" s="252" t="s">
        <v>299</v>
      </c>
      <c r="D178" s="242" t="s">
        <v>294</v>
      </c>
      <c r="E178" s="243">
        <v>1</v>
      </c>
      <c r="F178" s="244"/>
      <c r="G178" s="245">
        <f>ROUND(E178*F178,2)</f>
        <v>0</v>
      </c>
      <c r="H178" s="244"/>
      <c r="I178" s="245">
        <f>ROUND(E178*H178,2)</f>
        <v>0</v>
      </c>
      <c r="J178" s="244"/>
      <c r="K178" s="245">
        <f>ROUND(E178*J178,2)</f>
        <v>0</v>
      </c>
      <c r="L178" s="245">
        <v>21</v>
      </c>
      <c r="M178" s="245">
        <f>G178*(1+L178/100)</f>
        <v>0</v>
      </c>
      <c r="N178" s="245">
        <v>0</v>
      </c>
      <c r="O178" s="245">
        <f>ROUND(E178*N178,2)</f>
        <v>0</v>
      </c>
      <c r="P178" s="245">
        <v>0</v>
      </c>
      <c r="Q178" s="245">
        <f>ROUND(E178*P178,2)</f>
        <v>0</v>
      </c>
      <c r="R178" s="245"/>
      <c r="S178" s="245" t="s">
        <v>136</v>
      </c>
      <c r="T178" s="246" t="s">
        <v>137</v>
      </c>
      <c r="U178" s="219">
        <v>0</v>
      </c>
      <c r="V178" s="219">
        <f>ROUND(E178*U178,2)</f>
        <v>0</v>
      </c>
      <c r="W178" s="219"/>
      <c r="X178" s="210"/>
      <c r="Y178" s="210"/>
      <c r="Z178" s="210"/>
      <c r="AA178" s="210"/>
      <c r="AB178" s="210"/>
      <c r="AC178" s="210"/>
      <c r="AD178" s="210"/>
      <c r="AE178" s="210"/>
      <c r="AF178" s="210"/>
      <c r="AG178" s="210" t="s">
        <v>295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40">
        <v>45</v>
      </c>
      <c r="B179" s="241" t="s">
        <v>300</v>
      </c>
      <c r="C179" s="252" t="s">
        <v>301</v>
      </c>
      <c r="D179" s="242" t="s">
        <v>294</v>
      </c>
      <c r="E179" s="243">
        <v>1</v>
      </c>
      <c r="F179" s="244"/>
      <c r="G179" s="245">
        <f>ROUND(E179*F179,2)</f>
        <v>0</v>
      </c>
      <c r="H179" s="244"/>
      <c r="I179" s="245">
        <f>ROUND(E179*H179,2)</f>
        <v>0</v>
      </c>
      <c r="J179" s="244"/>
      <c r="K179" s="245">
        <f>ROUND(E179*J179,2)</f>
        <v>0</v>
      </c>
      <c r="L179" s="245">
        <v>21</v>
      </c>
      <c r="M179" s="245">
        <f>G179*(1+L179/100)</f>
        <v>0</v>
      </c>
      <c r="N179" s="245">
        <v>0</v>
      </c>
      <c r="O179" s="245">
        <f>ROUND(E179*N179,2)</f>
        <v>0</v>
      </c>
      <c r="P179" s="245">
        <v>0</v>
      </c>
      <c r="Q179" s="245">
        <f>ROUND(E179*P179,2)</f>
        <v>0</v>
      </c>
      <c r="R179" s="245"/>
      <c r="S179" s="245" t="s">
        <v>136</v>
      </c>
      <c r="T179" s="246" t="s">
        <v>137</v>
      </c>
      <c r="U179" s="219">
        <v>0</v>
      </c>
      <c r="V179" s="219">
        <f>ROUND(E179*U179,2)</f>
        <v>0</v>
      </c>
      <c r="W179" s="219"/>
      <c r="X179" s="210"/>
      <c r="Y179" s="210"/>
      <c r="Z179" s="210"/>
      <c r="AA179" s="210"/>
      <c r="AB179" s="210"/>
      <c r="AC179" s="210"/>
      <c r="AD179" s="210"/>
      <c r="AE179" s="210"/>
      <c r="AF179" s="210"/>
      <c r="AG179" s="210" t="s">
        <v>295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40">
        <v>46</v>
      </c>
      <c r="B180" s="241" t="s">
        <v>302</v>
      </c>
      <c r="C180" s="252" t="s">
        <v>303</v>
      </c>
      <c r="D180" s="242" t="s">
        <v>294</v>
      </c>
      <c r="E180" s="243">
        <v>1</v>
      </c>
      <c r="F180" s="244"/>
      <c r="G180" s="245">
        <f>ROUND(E180*F180,2)</f>
        <v>0</v>
      </c>
      <c r="H180" s="244"/>
      <c r="I180" s="245">
        <f>ROUND(E180*H180,2)</f>
        <v>0</v>
      </c>
      <c r="J180" s="244"/>
      <c r="K180" s="245">
        <f>ROUND(E180*J180,2)</f>
        <v>0</v>
      </c>
      <c r="L180" s="245">
        <v>21</v>
      </c>
      <c r="M180" s="245">
        <f>G180*(1+L180/100)</f>
        <v>0</v>
      </c>
      <c r="N180" s="245">
        <v>0</v>
      </c>
      <c r="O180" s="245">
        <f>ROUND(E180*N180,2)</f>
        <v>0</v>
      </c>
      <c r="P180" s="245">
        <v>0</v>
      </c>
      <c r="Q180" s="245">
        <f>ROUND(E180*P180,2)</f>
        <v>0</v>
      </c>
      <c r="R180" s="245"/>
      <c r="S180" s="245" t="s">
        <v>136</v>
      </c>
      <c r="T180" s="246" t="s">
        <v>137</v>
      </c>
      <c r="U180" s="219">
        <v>0</v>
      </c>
      <c r="V180" s="219">
        <f>ROUND(E180*U180,2)</f>
        <v>0</v>
      </c>
      <c r="W180" s="219"/>
      <c r="X180" s="210"/>
      <c r="Y180" s="210"/>
      <c r="Z180" s="210"/>
      <c r="AA180" s="210"/>
      <c r="AB180" s="210"/>
      <c r="AC180" s="210"/>
      <c r="AD180" s="210"/>
      <c r="AE180" s="210"/>
      <c r="AF180" s="210"/>
      <c r="AG180" s="210" t="s">
        <v>295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40">
        <v>47</v>
      </c>
      <c r="B181" s="241" t="s">
        <v>304</v>
      </c>
      <c r="C181" s="252" t="s">
        <v>305</v>
      </c>
      <c r="D181" s="242" t="s">
        <v>294</v>
      </c>
      <c r="E181" s="243">
        <v>1</v>
      </c>
      <c r="F181" s="244"/>
      <c r="G181" s="245">
        <f>ROUND(E181*F181,2)</f>
        <v>0</v>
      </c>
      <c r="H181" s="244"/>
      <c r="I181" s="245">
        <f>ROUND(E181*H181,2)</f>
        <v>0</v>
      </c>
      <c r="J181" s="244"/>
      <c r="K181" s="245">
        <f>ROUND(E181*J181,2)</f>
        <v>0</v>
      </c>
      <c r="L181" s="245">
        <v>21</v>
      </c>
      <c r="M181" s="245">
        <f>G181*(1+L181/100)</f>
        <v>0</v>
      </c>
      <c r="N181" s="245">
        <v>0</v>
      </c>
      <c r="O181" s="245">
        <f>ROUND(E181*N181,2)</f>
        <v>0</v>
      </c>
      <c r="P181" s="245">
        <v>0</v>
      </c>
      <c r="Q181" s="245">
        <f>ROUND(E181*P181,2)</f>
        <v>0</v>
      </c>
      <c r="R181" s="245"/>
      <c r="S181" s="245" t="s">
        <v>136</v>
      </c>
      <c r="T181" s="246" t="s">
        <v>137</v>
      </c>
      <c r="U181" s="219">
        <v>0</v>
      </c>
      <c r="V181" s="219">
        <f>ROUND(E181*U181,2)</f>
        <v>0</v>
      </c>
      <c r="W181" s="219"/>
      <c r="X181" s="210"/>
      <c r="Y181" s="210"/>
      <c r="Z181" s="210"/>
      <c r="AA181" s="210"/>
      <c r="AB181" s="210"/>
      <c r="AC181" s="210"/>
      <c r="AD181" s="210"/>
      <c r="AE181" s="210"/>
      <c r="AF181" s="210"/>
      <c r="AG181" s="210" t="s">
        <v>295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40">
        <v>48</v>
      </c>
      <c r="B182" s="241" t="s">
        <v>306</v>
      </c>
      <c r="C182" s="252" t="s">
        <v>307</v>
      </c>
      <c r="D182" s="242" t="s">
        <v>294</v>
      </c>
      <c r="E182" s="243">
        <v>1</v>
      </c>
      <c r="F182" s="244"/>
      <c r="G182" s="245">
        <f>ROUND(E182*F182,2)</f>
        <v>0</v>
      </c>
      <c r="H182" s="244"/>
      <c r="I182" s="245">
        <f>ROUND(E182*H182,2)</f>
        <v>0</v>
      </c>
      <c r="J182" s="244"/>
      <c r="K182" s="245">
        <f>ROUND(E182*J182,2)</f>
        <v>0</v>
      </c>
      <c r="L182" s="245">
        <v>21</v>
      </c>
      <c r="M182" s="245">
        <f>G182*(1+L182/100)</f>
        <v>0</v>
      </c>
      <c r="N182" s="245">
        <v>0</v>
      </c>
      <c r="O182" s="245">
        <f>ROUND(E182*N182,2)</f>
        <v>0</v>
      </c>
      <c r="P182" s="245">
        <v>0</v>
      </c>
      <c r="Q182" s="245">
        <f>ROUND(E182*P182,2)</f>
        <v>0</v>
      </c>
      <c r="R182" s="245"/>
      <c r="S182" s="245" t="s">
        <v>136</v>
      </c>
      <c r="T182" s="246" t="s">
        <v>137</v>
      </c>
      <c r="U182" s="219">
        <v>0</v>
      </c>
      <c r="V182" s="219">
        <f>ROUND(E182*U182,2)</f>
        <v>0</v>
      </c>
      <c r="W182" s="219"/>
      <c r="X182" s="210"/>
      <c r="Y182" s="210"/>
      <c r="Z182" s="210"/>
      <c r="AA182" s="210"/>
      <c r="AB182" s="210"/>
      <c r="AC182" s="210"/>
      <c r="AD182" s="210"/>
      <c r="AE182" s="210"/>
      <c r="AF182" s="210"/>
      <c r="AG182" s="210" t="s">
        <v>295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31">
        <v>49</v>
      </c>
      <c r="B183" s="232" t="s">
        <v>308</v>
      </c>
      <c r="C183" s="249" t="s">
        <v>309</v>
      </c>
      <c r="D183" s="233" t="s">
        <v>294</v>
      </c>
      <c r="E183" s="234">
        <v>1</v>
      </c>
      <c r="F183" s="235"/>
      <c r="G183" s="236">
        <f>ROUND(E183*F183,2)</f>
        <v>0</v>
      </c>
      <c r="H183" s="235"/>
      <c r="I183" s="236">
        <f>ROUND(E183*H183,2)</f>
        <v>0</v>
      </c>
      <c r="J183" s="235"/>
      <c r="K183" s="236">
        <f>ROUND(E183*J183,2)</f>
        <v>0</v>
      </c>
      <c r="L183" s="236">
        <v>21</v>
      </c>
      <c r="M183" s="236">
        <f>G183*(1+L183/100)</f>
        <v>0</v>
      </c>
      <c r="N183" s="236">
        <v>0</v>
      </c>
      <c r="O183" s="236">
        <f>ROUND(E183*N183,2)</f>
        <v>0</v>
      </c>
      <c r="P183" s="236">
        <v>0</v>
      </c>
      <c r="Q183" s="236">
        <f>ROUND(E183*P183,2)</f>
        <v>0</v>
      </c>
      <c r="R183" s="236"/>
      <c r="S183" s="236" t="s">
        <v>136</v>
      </c>
      <c r="T183" s="237" t="s">
        <v>137</v>
      </c>
      <c r="U183" s="219">
        <v>0</v>
      </c>
      <c r="V183" s="219">
        <f>ROUND(E183*U183,2)</f>
        <v>0</v>
      </c>
      <c r="W183" s="219"/>
      <c r="X183" s="210"/>
      <c r="Y183" s="210"/>
      <c r="Z183" s="210"/>
      <c r="AA183" s="210"/>
      <c r="AB183" s="210"/>
      <c r="AC183" s="210"/>
      <c r="AD183" s="210"/>
      <c r="AE183" s="210"/>
      <c r="AF183" s="210"/>
      <c r="AG183" s="210" t="s">
        <v>295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x14ac:dyDescent="0.2">
      <c r="A184" s="5"/>
      <c r="B184" s="6"/>
      <c r="C184" s="254"/>
      <c r="D184" s="8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AE184">
        <v>15</v>
      </c>
      <c r="AF184">
        <v>21</v>
      </c>
    </row>
    <row r="185" spans="1:60" x14ac:dyDescent="0.2">
      <c r="A185" s="213"/>
      <c r="B185" s="214" t="s">
        <v>29</v>
      </c>
      <c r="C185" s="255"/>
      <c r="D185" s="215"/>
      <c r="E185" s="216"/>
      <c r="F185" s="216"/>
      <c r="G185" s="247">
        <f>G8+G26+G31+G50+G67+G76+G79+G82+G100+G164+G168+G175</f>
        <v>0</v>
      </c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AE185">
        <f>SUMIF(L7:L183,AE184,G7:G183)</f>
        <v>0</v>
      </c>
      <c r="AF185">
        <f>SUMIF(L7:L183,AF184,G7:G183)</f>
        <v>0</v>
      </c>
      <c r="AG185" t="s">
        <v>310</v>
      </c>
    </row>
    <row r="186" spans="1:60" x14ac:dyDescent="0.2">
      <c r="C186" s="256"/>
      <c r="D186" s="194"/>
      <c r="AG186" t="s">
        <v>311</v>
      </c>
    </row>
    <row r="187" spans="1:60" x14ac:dyDescent="0.2">
      <c r="D187" s="194"/>
    </row>
    <row r="188" spans="1:60" x14ac:dyDescent="0.2">
      <c r="D188" s="194"/>
    </row>
    <row r="189" spans="1:60" x14ac:dyDescent="0.2">
      <c r="D189" s="194"/>
    </row>
    <row r="190" spans="1:60" x14ac:dyDescent="0.2">
      <c r="D190" s="194"/>
    </row>
    <row r="191" spans="1:60" x14ac:dyDescent="0.2">
      <c r="D191" s="194"/>
    </row>
    <row r="192" spans="1:60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eHr4hNIoe03hoLeulzQxU0K4c9Szgp41tTfM3x4Ho1Ez1aqq9txwKDLqTTdPsbdOicltZg/lyABwpYLwbAM6gg==" saltValue="uKlyTWNETipq9nVggaab6Q==" spinCount="100000" sheet="1"/>
  <mergeCells count="17">
    <mergeCell ref="C69:G69"/>
    <mergeCell ref="C72:G72"/>
    <mergeCell ref="C81:G81"/>
    <mergeCell ref="C93:G93"/>
    <mergeCell ref="C121:G121"/>
    <mergeCell ref="C16:G16"/>
    <mergeCell ref="C19:G19"/>
    <mergeCell ref="C28:G28"/>
    <mergeCell ref="C33:G33"/>
    <mergeCell ref="C52:G52"/>
    <mergeCell ref="C61:G61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OK1802_1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OK1802_1 Pol'!Názvy_tisku</vt:lpstr>
      <vt:lpstr>oadresa</vt:lpstr>
      <vt:lpstr>Stavba!Objednatel</vt:lpstr>
      <vt:lpstr>Stavba!Objekt</vt:lpstr>
      <vt:lpstr>'1 OK1802_1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Libuše Hrochová</dc:creator>
  <cp:lastModifiedBy>Libuše Hrochová</cp:lastModifiedBy>
  <cp:lastPrinted>2014-02-28T09:52:57Z</cp:lastPrinted>
  <dcterms:created xsi:type="dcterms:W3CDTF">2009-04-08T07:15:50Z</dcterms:created>
  <dcterms:modified xsi:type="dcterms:W3CDTF">2018-06-03T08:29:02Z</dcterms:modified>
</cp:coreProperties>
</file>